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5pf_titul" sheetId="1" r:id="rId1"/>
    <sheet name="5pf" sheetId="2" r:id="rId2"/>
    <sheet name="5pf Контроль" sheetId="3" r:id="rId3"/>
    <sheet name="5pf_titul (раб)" sheetId="4" r:id="rId4"/>
    <sheet name="5pf (раб)" sheetId="5" r:id="rId5"/>
    <sheet name="5pf (раб) Контроль" sheetId="6" r:id="rId6"/>
  </sheets>
  <definedNames>
    <definedName name="_xlnm.Print_Titles" localSheetId="1">'5pf'!$2:$2</definedName>
  </definedNames>
  <calcPr fullCalcOnLoad="1"/>
</workbook>
</file>

<file path=xl/sharedStrings.xml><?xml version="1.0" encoding="utf-8"?>
<sst xmlns="http://schemas.openxmlformats.org/spreadsheetml/2006/main" count="252" uniqueCount="107">
  <si>
    <t xml:space="preserve">Державне статистичне спостереження </t>
  </si>
  <si>
    <t>ЗВІТ
про розподіл пенсіонерів за розмірами призначених місячних пенсій</t>
  </si>
  <si>
    <t xml:space="preserve">на </t>
  </si>
  <si>
    <t>01.01.2022</t>
  </si>
  <si>
    <t>Подають:</t>
  </si>
  <si>
    <t>Терміни подання</t>
  </si>
  <si>
    <t xml:space="preserve">Форма № 5-ПФ
</t>
  </si>
  <si>
    <t>Управління Пенсійного фонду України в районах, містах і районах у містах</t>
  </si>
  <si>
    <t xml:space="preserve">ЗАТВЕРДЖЕНО
Наказ Пенсійного фонду України
та Державного комітету статистики України
від 29.12.2003 р. № 127/471
</t>
  </si>
  <si>
    <t>– головним управлінням Пенсійного фонду України в Автономній Республіці Крим, областях, містах Києві та Севастополі</t>
  </si>
  <si>
    <t>2 числа після звітного періоду</t>
  </si>
  <si>
    <t>– районним,міським відділам статистики</t>
  </si>
  <si>
    <t>Головні управління Пенсійного фонду України в Автономній Республіці Крим, областях, містах Києві та Севастополі</t>
  </si>
  <si>
    <t>– Пенсійному фонду України</t>
  </si>
  <si>
    <t>5 числа після звітного періоду</t>
  </si>
  <si>
    <t>– головному управлінню статистики в Автономній Республіці Крим, обласним, Київському та Севастопольському міським управлінням статистики зведену інформацію по регіону та районах</t>
  </si>
  <si>
    <t>Квартальна</t>
  </si>
  <si>
    <t>Пенсійний фонд України зведену інформацію по Україні та регіонах</t>
  </si>
  <si>
    <t>8 числа після звітного періоду</t>
  </si>
  <si>
    <t>– Державному комітету статистики України</t>
  </si>
  <si>
    <t>Найменування організації-складача інформації</t>
  </si>
  <si>
    <t>Головне управління ПФУ в Чернігівській області</t>
  </si>
  <si>
    <t>Поштова адреса</t>
  </si>
  <si>
    <t>14005, м. Чернігів, вул. П”ятницька, буд. 83-А</t>
  </si>
  <si>
    <t>Код форми документа за ДКУД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</si>
  <si>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</si>
  <si>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</si>
  <si>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</si>
  <si>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</si>
  <si>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</si>
  <si>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</si>
  <si>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складач інформації (СПОДУ)*</t>
  </si>
  <si>
    <t>КС</t>
  </si>
  <si>
    <t>75.30.0</t>
  </si>
  <si>
    <t>* тільки для підприємств державної форми власності</t>
  </si>
  <si>
    <t>Назва показників</t>
  </si>
  <si>
    <t>№№ рядків</t>
  </si>
  <si>
    <t>Чисельність пенсіонерів усіх категорій (осіб)</t>
  </si>
  <si>
    <t>Сума призначених пенсій з цільовою грошовою допомогою з урахуванням індексації, 
(тис.грн.)</t>
  </si>
  <si>
    <t>Середні розімри призначених пенсій з цільовою грошовою допомогою з урахуванням індексації, 
(грн.коп.)
(гр.2:гр.1)</t>
  </si>
  <si>
    <t>А</t>
  </si>
  <si>
    <t>Б</t>
  </si>
  <si>
    <t>Всього пенсіонерів (02-22)
 у тому числi одержують пенсії у загальній сумі:</t>
  </si>
  <si>
    <t>01</t>
  </si>
  <si>
    <t>до 800 грн. Включно</t>
  </si>
  <si>
    <t>02</t>
  </si>
  <si>
    <t>від 801 грн. до 1000 грн.</t>
  </si>
  <si>
    <t>03</t>
  </si>
  <si>
    <t>від 1001 грн. до 1100 грн.</t>
  </si>
  <si>
    <t>04</t>
  </si>
  <si>
    <t>від 1101 грн. до 1200 грн.</t>
  </si>
  <si>
    <t>05</t>
  </si>
  <si>
    <t>від 1201 грн. до 1300 грн.</t>
  </si>
  <si>
    <t>06</t>
  </si>
  <si>
    <t>від 1301 грн. до 1400 грн.</t>
  </si>
  <si>
    <t>07</t>
  </si>
  <si>
    <t>від 1401 грн. до 1500 грн.</t>
  </si>
  <si>
    <t>08</t>
  </si>
  <si>
    <t>від 1501 грн. до 2000 грн.</t>
  </si>
  <si>
    <t>09</t>
  </si>
  <si>
    <t>від 2001 грн. до 3000 грн.</t>
  </si>
  <si>
    <t>10</t>
  </si>
  <si>
    <t>від 3001 грн. до 4000 грн.</t>
  </si>
  <si>
    <t>11</t>
  </si>
  <si>
    <t>від 4001 грн. до 5000 грн.</t>
  </si>
  <si>
    <t>12</t>
  </si>
  <si>
    <t>від 5001 грн. до 10000 грн.</t>
  </si>
  <si>
    <t>13</t>
  </si>
  <si>
    <t>понад 10000 грн.</t>
  </si>
  <si>
    <t>14</t>
  </si>
  <si>
    <t>Із загального числа пенсіонерів (рядок 01) одержують пенсію:
- за віком</t>
  </si>
  <si>
    <t>15</t>
  </si>
  <si>
    <t>- по інвалідності</t>
  </si>
  <si>
    <t>16</t>
  </si>
  <si>
    <t>- у разі втрати годувальника</t>
  </si>
  <si>
    <t>17</t>
  </si>
  <si>
    <t>- за вислугу років</t>
  </si>
  <si>
    <t>18</t>
  </si>
  <si>
    <t>- соціальні пенсії</t>
  </si>
  <si>
    <t>19</t>
  </si>
  <si>
    <t>- довічне утримання суддів</t>
  </si>
  <si>
    <t>20</t>
  </si>
  <si>
    <t>Із загального числапенсіонерів (рядок 01) одержують пенсію:
- нижче прожиткового мінімуму</t>
  </si>
  <si>
    <t>21</t>
  </si>
  <si>
    <t>- у розмірі прожиткового мінімуму</t>
  </si>
  <si>
    <t>22</t>
  </si>
  <si>
    <t>- вище прожиткового мінімуму</t>
  </si>
  <si>
    <t>23</t>
  </si>
  <si>
    <t xml:space="preserve"> Із загального числа пенсіонерів (рядок 01) -  працюючі пенсіонери</t>
  </si>
  <si>
    <t>24</t>
  </si>
  <si>
    <t>Довідково: ті які працюють на спец посадах «виплата пенсій припинена»</t>
  </si>
  <si>
    <t>25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</si>
  <si>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</si>
  <si>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Виконавець О. ПОНОМАРЕНКО (0462) 77 77 09
(прізвище, номер телефону)</t>
  </si>
  <si>
    <t>Керівник ______________________Н. БІЛОЗУБ
(підпис) (прізвище, ініціали)</t>
  </si>
  <si>
    <t>"05" січня 2022 р.</t>
  </si>
  <si>
    <t>Чисельність</t>
  </si>
  <si>
    <t>Результат</t>
  </si>
  <si>
    <t>=</t>
  </si>
  <si>
    <t>02-14</t>
  </si>
  <si>
    <t>15-20</t>
  </si>
  <si>
    <t>21-23</t>
  </si>
  <si>
    <t>&lt;=</t>
  </si>
  <si>
    <t>25(Раб)</t>
  </si>
  <si>
    <t>Сума</t>
  </si>
  <si>
    <t>ЗВІТ
про розподіл працюючих пенсіонерів за розмірами призначених місячних пенсій</t>
  </si>
  <si>
    <t xml:space="preserve"> Із загального числа пенсіонерів (рядок 01) -  працюючі пенсіонери(85%  признач.розміру)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</si>
</sst>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"/>
    <numFmt numFmtId="167" formatCode="#,##0"/>
  </numFmts>
  <fonts count="10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top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top" wrapText="1"/>
    </xf>
    <xf numFmtId="164" fontId="3" fillId="0" borderId="8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3" fillId="0" borderId="2" xfId="0" applyFont="1" applyBorder="1" applyAlignment="1">
      <alignment vertical="top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center" vertical="top"/>
    </xf>
    <xf numFmtId="164" fontId="3" fillId="0" borderId="9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1" fillId="0" borderId="9" xfId="0" applyFont="1" applyBorder="1" applyAlignment="1">
      <alignment vertical="top"/>
    </xf>
    <xf numFmtId="164" fontId="6" fillId="0" borderId="9" xfId="0" applyFont="1" applyBorder="1" applyAlignment="1">
      <alignment vertical="top"/>
    </xf>
    <xf numFmtId="164" fontId="2" fillId="0" borderId="9" xfId="0" applyFont="1" applyBorder="1" applyAlignment="1">
      <alignment vertical="top"/>
    </xf>
    <xf numFmtId="164" fontId="2" fillId="0" borderId="9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right" vertical="top"/>
    </xf>
    <xf numFmtId="164" fontId="3" fillId="0" borderId="6" xfId="0" applyFont="1" applyBorder="1" applyAlignment="1">
      <alignment horizontal="right" vertical="top"/>
    </xf>
    <xf numFmtId="164" fontId="1" fillId="0" borderId="6" xfId="0" applyFont="1" applyBorder="1" applyAlignment="1">
      <alignment horizontal="right" vertical="top"/>
    </xf>
    <xf numFmtId="164" fontId="1" fillId="0" borderId="10" xfId="0" applyFont="1" applyBorder="1" applyAlignment="1">
      <alignment horizontal="center"/>
    </xf>
    <xf numFmtId="164" fontId="2" fillId="0" borderId="6" xfId="0" applyFont="1" applyBorder="1" applyAlignment="1">
      <alignment horizontal="right" vertical="top"/>
    </xf>
    <xf numFmtId="164" fontId="2" fillId="0" borderId="6" xfId="0" applyFont="1" applyBorder="1" applyAlignment="1">
      <alignment horizontal="left" vertical="top"/>
    </xf>
    <xf numFmtId="164" fontId="7" fillId="0" borderId="11" xfId="0" applyFont="1" applyBorder="1" applyAlignment="1">
      <alignment/>
    </xf>
    <xf numFmtId="165" fontId="0" fillId="0" borderId="0" xfId="0" applyNumberFormat="1" applyAlignment="1">
      <alignment/>
    </xf>
    <xf numFmtId="164" fontId="3" fillId="0" borderId="1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4" xfId="0" applyFont="1" applyBorder="1" applyAlignment="1">
      <alignment/>
    </xf>
    <xf numFmtId="164" fontId="2" fillId="0" borderId="14" xfId="0" applyFont="1" applyBorder="1" applyAlignment="1">
      <alignment horizontal="center"/>
    </xf>
    <xf numFmtId="164" fontId="2" fillId="0" borderId="14" xfId="0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4" fontId="3" fillId="0" borderId="14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right" wrapText="1"/>
    </xf>
    <xf numFmtId="165" fontId="4" fillId="0" borderId="0" xfId="0" applyNumberFormat="1" applyFont="1" applyAlignment="1">
      <alignment/>
    </xf>
    <xf numFmtId="164" fontId="3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right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7"/>
  <sheetViews>
    <sheetView workbookViewId="0" topLeftCell="A4">
      <selection activeCell="D5" sqref="D5"/>
    </sheetView>
  </sheetViews>
  <sheetFormatPr defaultColWidth="10.28125" defaultRowHeight="12.75"/>
  <cols>
    <col min="1" max="1" width="8.421875" style="0" customWidth="1"/>
    <col min="2" max="2" width="10.140625" style="0" customWidth="1"/>
    <col min="3" max="3" width="9.421875" style="0" customWidth="1"/>
    <col min="4" max="5" width="8.57421875" style="0" customWidth="1"/>
    <col min="6" max="6" width="11.57421875" style="0" customWidth="1"/>
    <col min="7" max="7" width="9.421875" style="0" customWidth="1"/>
    <col min="8" max="8" width="4.28125" style="0" customWidth="1"/>
    <col min="9" max="9" width="10.57421875" style="0" customWidth="1"/>
    <col min="10" max="16384" width="11.421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ht="14.25">
      <c r="A2" s="2"/>
    </row>
    <row r="3" spans="1:7" ht="35.25" customHeight="1">
      <c r="A3" s="3" t="s">
        <v>1</v>
      </c>
      <c r="B3" s="3"/>
      <c r="C3" s="3"/>
      <c r="D3" s="3"/>
      <c r="E3" s="3"/>
      <c r="F3" s="3"/>
      <c r="G3" s="3"/>
    </row>
    <row r="4" spans="2:5" ht="14.25">
      <c r="B4" s="4"/>
      <c r="C4" s="5" t="s">
        <v>2</v>
      </c>
      <c r="D4" s="6" t="s">
        <v>3</v>
      </c>
      <c r="E4" s="6"/>
    </row>
    <row r="5" ht="14.25">
      <c r="A5" s="1"/>
    </row>
    <row r="6" spans="1:9" ht="27" customHeight="1">
      <c r="A6" s="7" t="s">
        <v>4</v>
      </c>
      <c r="B6" s="7"/>
      <c r="C6" s="7"/>
      <c r="D6" s="7"/>
      <c r="E6" s="7"/>
      <c r="F6" s="7" t="s">
        <v>5</v>
      </c>
      <c r="G6" s="8" t="s">
        <v>6</v>
      </c>
      <c r="H6" s="8"/>
      <c r="I6" s="8"/>
    </row>
    <row r="7" spans="1:9" ht="14.25" hidden="1">
      <c r="A7" s="9"/>
      <c r="B7" s="10"/>
      <c r="C7" s="10"/>
      <c r="D7" s="10"/>
      <c r="E7" s="11"/>
      <c r="F7" s="12"/>
      <c r="G7" s="13"/>
      <c r="H7" s="13"/>
      <c r="I7" s="13"/>
    </row>
    <row r="8" spans="1:9" ht="34.5" customHeight="1">
      <c r="A8" s="14" t="s">
        <v>7</v>
      </c>
      <c r="B8" s="14"/>
      <c r="C8" s="14"/>
      <c r="D8" s="14"/>
      <c r="E8" s="14"/>
      <c r="F8" s="14"/>
      <c r="G8" s="15" t="s">
        <v>8</v>
      </c>
      <c r="H8" s="15"/>
      <c r="I8" s="15"/>
    </row>
    <row r="9" spans="1:9" ht="30" customHeight="1">
      <c r="A9" s="16" t="s">
        <v>9</v>
      </c>
      <c r="B9" s="16"/>
      <c r="C9" s="16"/>
      <c r="D9" s="16"/>
      <c r="E9" s="16"/>
      <c r="F9" s="17" t="s">
        <v>10</v>
      </c>
      <c r="G9" s="15"/>
      <c r="H9" s="15"/>
      <c r="I9" s="15"/>
    </row>
    <row r="10" spans="1:9" ht="14.25" customHeight="1">
      <c r="A10" s="17" t="s">
        <v>11</v>
      </c>
      <c r="B10" s="17"/>
      <c r="C10" s="17"/>
      <c r="D10" s="17"/>
      <c r="E10" s="17"/>
      <c r="F10" s="17"/>
      <c r="G10" s="15"/>
      <c r="H10" s="15"/>
      <c r="I10" s="15"/>
    </row>
    <row r="11" spans="1:9" ht="21" customHeight="1">
      <c r="A11" s="14" t="s">
        <v>12</v>
      </c>
      <c r="B11" s="14"/>
      <c r="C11" s="14"/>
      <c r="D11" s="14"/>
      <c r="E11" s="14"/>
      <c r="F11" s="14"/>
      <c r="G11" s="15"/>
      <c r="H11" s="15"/>
      <c r="I11" s="15"/>
    </row>
    <row r="12" spans="1:9" ht="14.25" customHeight="1">
      <c r="A12" s="16" t="s">
        <v>13</v>
      </c>
      <c r="B12" s="16"/>
      <c r="C12" s="16"/>
      <c r="D12" s="16"/>
      <c r="E12" s="16"/>
      <c r="F12" s="17" t="s">
        <v>14</v>
      </c>
      <c r="G12" s="18"/>
      <c r="H12" s="19"/>
      <c r="I12" s="19"/>
    </row>
    <row r="13" spans="1:9" ht="39" customHeight="1">
      <c r="A13" s="17" t="s">
        <v>15</v>
      </c>
      <c r="B13" s="17"/>
      <c r="C13" s="17"/>
      <c r="D13" s="17"/>
      <c r="E13" s="17"/>
      <c r="F13" s="17"/>
      <c r="G13" s="18"/>
      <c r="H13" s="20"/>
      <c r="I13" s="20" t="s">
        <v>16</v>
      </c>
    </row>
    <row r="14" spans="1:9" ht="21" customHeight="1">
      <c r="A14" s="14" t="s">
        <v>17</v>
      </c>
      <c r="B14" s="14"/>
      <c r="C14" s="14"/>
      <c r="D14" s="14"/>
      <c r="E14" s="14"/>
      <c r="F14" s="21" t="s">
        <v>18</v>
      </c>
      <c r="G14" s="18"/>
      <c r="H14" s="19"/>
      <c r="I14" s="19"/>
    </row>
    <row r="15" spans="1:9" ht="14.25" customHeight="1">
      <c r="A15" s="17" t="s">
        <v>19</v>
      </c>
      <c r="B15" s="17"/>
      <c r="C15" s="17"/>
      <c r="D15" s="17"/>
      <c r="E15" s="17"/>
      <c r="F15" s="21"/>
      <c r="G15" s="18"/>
      <c r="H15" s="19"/>
      <c r="I15" s="19"/>
    </row>
    <row r="16" spans="1:9" ht="14.25">
      <c r="A16" s="22"/>
      <c r="B16" s="19"/>
      <c r="C16" s="19"/>
      <c r="D16" s="19"/>
      <c r="E16" s="19"/>
      <c r="F16" s="19"/>
      <c r="G16" s="19"/>
      <c r="H16" s="19"/>
      <c r="I16" s="19"/>
    </row>
    <row r="17" spans="1:9" ht="14.25">
      <c r="A17" s="23" t="s">
        <v>20</v>
      </c>
      <c r="B17" s="23"/>
      <c r="C17" s="23"/>
      <c r="D17" s="23"/>
      <c r="E17" s="23"/>
      <c r="F17" s="23"/>
      <c r="G17" s="23"/>
      <c r="H17" s="23"/>
      <c r="I17" s="23"/>
    </row>
    <row r="18" spans="1:9" ht="14.25">
      <c r="A18" s="24" t="s">
        <v>21</v>
      </c>
      <c r="B18" s="24"/>
      <c r="C18" s="24"/>
      <c r="D18" s="24"/>
      <c r="E18" s="24"/>
      <c r="F18" s="24"/>
      <c r="G18" s="24"/>
      <c r="H18" s="24"/>
      <c r="I18" s="24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3" t="s">
        <v>22</v>
      </c>
      <c r="B20" s="23"/>
      <c r="C20" s="23"/>
      <c r="D20" s="23"/>
      <c r="E20" s="23"/>
      <c r="F20" s="23"/>
      <c r="G20" s="23"/>
      <c r="H20" s="23"/>
      <c r="I20" s="23"/>
    </row>
    <row r="21" spans="1:9" ht="14.25">
      <c r="A21" s="24" t="s">
        <v>23</v>
      </c>
      <c r="B21" s="24"/>
      <c r="C21" s="24"/>
      <c r="D21" s="24"/>
      <c r="E21" s="24"/>
      <c r="F21" s="24"/>
      <c r="G21" s="24"/>
      <c r="H21" s="24"/>
      <c r="I21" s="24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2.75" customHeight="1">
      <c r="A23" s="26" t="s">
        <v>24</v>
      </c>
      <c r="B23" s="21" t="s">
        <v>25</v>
      </c>
      <c r="C23" s="21"/>
      <c r="D23" s="21"/>
      <c r="E23" s="21"/>
      <c r="F23" s="21"/>
      <c r="G23" s="21"/>
      <c r="H23" s="21"/>
      <c r="I23" s="21"/>
    </row>
    <row r="24" spans="1:9" ht="117.75" customHeight="1">
      <c r="A24" s="26"/>
      <c r="B24" s="27" t="s">
        <v>26</v>
      </c>
      <c r="C24" s="27" t="s">
        <v>27</v>
      </c>
      <c r="D24" s="27" t="s">
        <v>28</v>
      </c>
      <c r="E24" s="27" t="s">
        <v>29</v>
      </c>
      <c r="F24" s="27" t="s">
        <v>30</v>
      </c>
      <c r="G24" s="27" t="s">
        <v>31</v>
      </c>
      <c r="H24" s="27"/>
      <c r="I24" s="27" t="s">
        <v>32</v>
      </c>
    </row>
    <row r="25" spans="1:9" ht="14.25">
      <c r="A25" s="28">
        <v>1</v>
      </c>
      <c r="B25" s="29">
        <v>2</v>
      </c>
      <c r="C25" s="29">
        <v>3</v>
      </c>
      <c r="D25" s="29">
        <v>4</v>
      </c>
      <c r="E25" s="29">
        <v>5</v>
      </c>
      <c r="F25" s="29">
        <v>6</v>
      </c>
      <c r="G25" s="29">
        <v>7</v>
      </c>
      <c r="H25" s="29">
        <v>8</v>
      </c>
      <c r="I25" s="29">
        <v>9</v>
      </c>
    </row>
    <row r="26" spans="1:9" ht="14.25">
      <c r="A26" s="28"/>
      <c r="B26" s="30">
        <v>21390940</v>
      </c>
      <c r="C26" s="30" t="s">
        <v>33</v>
      </c>
      <c r="D26" s="31"/>
      <c r="E26" s="30">
        <v>31</v>
      </c>
      <c r="F26" s="30">
        <v>420</v>
      </c>
      <c r="G26" s="30">
        <v>2784</v>
      </c>
      <c r="H26" s="32"/>
      <c r="I26" s="33"/>
    </row>
    <row r="27" spans="1:6" ht="14.25">
      <c r="A27" s="34" t="s">
        <v>34</v>
      </c>
      <c r="B27" s="34"/>
      <c r="C27" s="34"/>
      <c r="D27" s="34"/>
      <c r="E27" s="34"/>
      <c r="F27" s="34"/>
    </row>
  </sheetData>
  <sheetProtection selectLockedCells="1" selectUnlockedCells="1"/>
  <mergeCells count="26">
    <mergeCell ref="A1:G1"/>
    <mergeCell ref="A3:G3"/>
    <mergeCell ref="D4:E4"/>
    <mergeCell ref="A6:E6"/>
    <mergeCell ref="G6:I6"/>
    <mergeCell ref="A8:E8"/>
    <mergeCell ref="G8:I11"/>
    <mergeCell ref="A9:E9"/>
    <mergeCell ref="F9:F10"/>
    <mergeCell ref="A10:E10"/>
    <mergeCell ref="A11:E11"/>
    <mergeCell ref="A12:E12"/>
    <mergeCell ref="F12:F13"/>
    <mergeCell ref="A13:E13"/>
    <mergeCell ref="A14:E14"/>
    <mergeCell ref="F14:F15"/>
    <mergeCell ref="A15:E15"/>
    <mergeCell ref="A17:I17"/>
    <mergeCell ref="A18:I18"/>
    <mergeCell ref="A19:I19"/>
    <mergeCell ref="A20:I20"/>
    <mergeCell ref="A21:I21"/>
    <mergeCell ref="A22:I22"/>
    <mergeCell ref="A23:A24"/>
    <mergeCell ref="B23:I23"/>
    <mergeCell ref="A27:F27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3"/>
  <sheetViews>
    <sheetView tabSelected="1" workbookViewId="0" topLeftCell="A1">
      <selection activeCell="A34" sqref="A34"/>
    </sheetView>
  </sheetViews>
  <sheetFormatPr defaultColWidth="10.28125" defaultRowHeight="12.75"/>
  <cols>
    <col min="1" max="1" width="28.57421875" style="0" customWidth="1"/>
    <col min="2" max="4" width="11.421875" style="0" customWidth="1"/>
    <col min="5" max="5" width="11.421875" style="35" customWidth="1"/>
    <col min="6" max="7" width="11.421875" style="0" customWidth="1"/>
    <col min="8" max="9" width="11.421875" style="0" hidden="1" customWidth="1"/>
    <col min="10" max="10" width="34.00390625" style="35" customWidth="1"/>
    <col min="11" max="11" width="5.140625" style="0" customWidth="1"/>
    <col min="12" max="12" width="8.421875" style="0" customWidth="1"/>
    <col min="13" max="13" width="15.57421875" style="0" customWidth="1"/>
    <col min="14" max="14" width="16.8515625" style="0" customWidth="1"/>
    <col min="15" max="16" width="11.421875" style="0" hidden="1" customWidth="1"/>
    <col min="17" max="16384" width="11.421875" style="0" customWidth="1"/>
  </cols>
  <sheetData>
    <row r="1" spans="1:9" s="19" customFormat="1" ht="102">
      <c r="A1" s="36" t="s">
        <v>35</v>
      </c>
      <c r="B1" s="36" t="s">
        <v>36</v>
      </c>
      <c r="C1" s="37" t="s">
        <v>37</v>
      </c>
      <c r="D1" s="38" t="s">
        <v>38</v>
      </c>
      <c r="E1" s="39" t="s">
        <v>39</v>
      </c>
      <c r="H1" s="40"/>
      <c r="I1" s="40"/>
    </row>
    <row r="2" spans="1:9" ht="14.25">
      <c r="A2" s="41" t="s">
        <v>40</v>
      </c>
      <c r="B2" s="41" t="s">
        <v>41</v>
      </c>
      <c r="C2" s="41">
        <v>1</v>
      </c>
      <c r="D2" s="41">
        <v>2</v>
      </c>
      <c r="E2" s="42">
        <v>3</v>
      </c>
      <c r="H2" s="43"/>
      <c r="I2" s="43"/>
    </row>
    <row r="3" spans="1:9" ht="60" customHeight="1">
      <c r="A3" s="44" t="s">
        <v>42</v>
      </c>
      <c r="B3" s="41" t="s">
        <v>43</v>
      </c>
      <c r="C3" s="45">
        <v>292417</v>
      </c>
      <c r="D3" s="46">
        <v>987684.4</v>
      </c>
      <c r="E3" s="46">
        <v>3377.66</v>
      </c>
      <c r="F3" s="47"/>
      <c r="G3" s="47"/>
      <c r="H3" s="43">
        <f>F3-C3</f>
        <v>-292417</v>
      </c>
      <c r="I3" s="43">
        <f>G3-D3</f>
        <v>-987684.4</v>
      </c>
    </row>
    <row r="4" spans="1:5" ht="14.25">
      <c r="A4" s="44" t="s">
        <v>44</v>
      </c>
      <c r="B4" s="41" t="s">
        <v>45</v>
      </c>
      <c r="C4" s="45">
        <v>245</v>
      </c>
      <c r="D4" s="46">
        <v>160.6</v>
      </c>
      <c r="E4" s="46">
        <v>655.33</v>
      </c>
    </row>
    <row r="5" spans="1:5" ht="14.25">
      <c r="A5" s="44" t="s">
        <v>46</v>
      </c>
      <c r="B5" s="41" t="s">
        <v>47</v>
      </c>
      <c r="C5" s="45">
        <v>389</v>
      </c>
      <c r="D5" s="46">
        <v>375.6</v>
      </c>
      <c r="E5" s="46">
        <v>965.44</v>
      </c>
    </row>
    <row r="6" spans="1:5" ht="14.25">
      <c r="A6" s="44" t="s">
        <v>48</v>
      </c>
      <c r="B6" s="41" t="s">
        <v>49</v>
      </c>
      <c r="C6" s="45">
        <v>51</v>
      </c>
      <c r="D6" s="46">
        <v>55.5</v>
      </c>
      <c r="E6" s="46">
        <v>1087.43</v>
      </c>
    </row>
    <row r="7" spans="1:5" ht="14.25">
      <c r="A7" s="44" t="s">
        <v>50</v>
      </c>
      <c r="B7" s="41" t="s">
        <v>51</v>
      </c>
      <c r="C7" s="45">
        <v>1201</v>
      </c>
      <c r="D7" s="46">
        <v>1393.8</v>
      </c>
      <c r="E7" s="46">
        <v>1160.56</v>
      </c>
    </row>
    <row r="8" spans="1:5" ht="14.25">
      <c r="A8" s="44" t="s">
        <v>52</v>
      </c>
      <c r="B8" s="41" t="s">
        <v>53</v>
      </c>
      <c r="C8" s="45">
        <v>83</v>
      </c>
      <c r="D8" s="46">
        <v>103.1</v>
      </c>
      <c r="E8" s="46">
        <v>1242.35</v>
      </c>
    </row>
    <row r="9" spans="1:5" ht="14.25">
      <c r="A9" s="44" t="s">
        <v>54</v>
      </c>
      <c r="B9" s="41" t="s">
        <v>55</v>
      </c>
      <c r="C9" s="45">
        <v>62</v>
      </c>
      <c r="D9" s="46">
        <v>83.8</v>
      </c>
      <c r="E9" s="46">
        <v>1351.3</v>
      </c>
    </row>
    <row r="10" spans="1:5" ht="14.25">
      <c r="A10" s="44" t="s">
        <v>56</v>
      </c>
      <c r="B10" s="41" t="s">
        <v>57</v>
      </c>
      <c r="C10" s="45">
        <v>58</v>
      </c>
      <c r="D10" s="46">
        <v>84</v>
      </c>
      <c r="E10" s="46">
        <v>1447.5</v>
      </c>
    </row>
    <row r="11" spans="1:5" ht="14.25">
      <c r="A11" s="44" t="s">
        <v>58</v>
      </c>
      <c r="B11" s="41" t="s">
        <v>59</v>
      </c>
      <c r="C11" s="45">
        <v>33054</v>
      </c>
      <c r="D11" s="46">
        <v>64060.6</v>
      </c>
      <c r="E11" s="46">
        <v>1938.06</v>
      </c>
    </row>
    <row r="12" spans="1:5" ht="14.25">
      <c r="A12" s="44" t="s">
        <v>60</v>
      </c>
      <c r="B12" s="41" t="s">
        <v>61</v>
      </c>
      <c r="C12" s="45">
        <v>127910</v>
      </c>
      <c r="D12" s="46">
        <v>317911.4</v>
      </c>
      <c r="E12" s="46">
        <v>2485.43</v>
      </c>
    </row>
    <row r="13" spans="1:5" ht="14.25">
      <c r="A13" s="44" t="s">
        <v>62</v>
      </c>
      <c r="B13" s="41" t="s">
        <v>63</v>
      </c>
      <c r="C13" s="45">
        <v>74530</v>
      </c>
      <c r="D13" s="46">
        <v>257492.4</v>
      </c>
      <c r="E13" s="46">
        <v>3454.88</v>
      </c>
    </row>
    <row r="14" spans="1:5" ht="14.25">
      <c r="A14" s="44" t="s">
        <v>64</v>
      </c>
      <c r="B14" s="41" t="s">
        <v>65</v>
      </c>
      <c r="C14" s="45">
        <v>24664</v>
      </c>
      <c r="D14" s="46">
        <v>108814.3</v>
      </c>
      <c r="E14" s="46">
        <v>4411.87</v>
      </c>
    </row>
    <row r="15" spans="1:5" ht="14.25">
      <c r="A15" s="44" t="s">
        <v>66</v>
      </c>
      <c r="B15" s="41" t="s">
        <v>67</v>
      </c>
      <c r="C15" s="45">
        <v>25149</v>
      </c>
      <c r="D15" s="46">
        <v>164229.7</v>
      </c>
      <c r="E15" s="46">
        <v>6530.27</v>
      </c>
    </row>
    <row r="16" spans="1:5" ht="14.25">
      <c r="A16" s="44" t="s">
        <v>68</v>
      </c>
      <c r="B16" s="41" t="s">
        <v>69</v>
      </c>
      <c r="C16" s="45">
        <v>5021</v>
      </c>
      <c r="D16" s="46">
        <v>72919.6</v>
      </c>
      <c r="E16" s="46">
        <v>14522.93</v>
      </c>
    </row>
    <row r="17" spans="1:9" ht="45" customHeight="1">
      <c r="A17" s="44" t="s">
        <v>70</v>
      </c>
      <c r="B17" s="41" t="s">
        <v>71</v>
      </c>
      <c r="C17" s="45">
        <v>227948</v>
      </c>
      <c r="D17" s="46">
        <v>781182.8</v>
      </c>
      <c r="E17" s="46">
        <v>3427.02</v>
      </c>
      <c r="F17" s="47"/>
      <c r="G17" s="47"/>
      <c r="H17" s="43">
        <f>F17-C3</f>
        <v>-292417</v>
      </c>
      <c r="I17" s="43">
        <f>G17-D3</f>
        <v>-987684.4</v>
      </c>
    </row>
    <row r="18" spans="1:5" ht="14.25">
      <c r="A18" s="44" t="s">
        <v>72</v>
      </c>
      <c r="B18" s="41" t="s">
        <v>73</v>
      </c>
      <c r="C18" s="45">
        <v>41749</v>
      </c>
      <c r="D18" s="46">
        <v>131675.7</v>
      </c>
      <c r="E18" s="46">
        <v>3153.98</v>
      </c>
    </row>
    <row r="19" spans="1:5" ht="14.25">
      <c r="A19" s="44" t="s">
        <v>74</v>
      </c>
      <c r="B19" s="41" t="s">
        <v>75</v>
      </c>
      <c r="C19" s="45">
        <v>13909</v>
      </c>
      <c r="D19" s="46">
        <v>40100.2</v>
      </c>
      <c r="E19" s="46">
        <v>2883.04</v>
      </c>
    </row>
    <row r="20" spans="1:5" ht="14.25">
      <c r="A20" s="44" t="s">
        <v>76</v>
      </c>
      <c r="B20" s="41" t="s">
        <v>77</v>
      </c>
      <c r="C20" s="45">
        <v>6917</v>
      </c>
      <c r="D20" s="46">
        <v>21258.2</v>
      </c>
      <c r="E20" s="46">
        <v>3073.33</v>
      </c>
    </row>
    <row r="21" spans="1:5" ht="14.25">
      <c r="A21" s="44" t="s">
        <v>78</v>
      </c>
      <c r="B21" s="41" t="s">
        <v>79</v>
      </c>
      <c r="C21" s="45">
        <v>1772</v>
      </c>
      <c r="D21" s="46">
        <v>3453</v>
      </c>
      <c r="E21" s="46">
        <v>1948.61</v>
      </c>
    </row>
    <row r="22" spans="1:5" ht="14.25">
      <c r="A22" s="44" t="s">
        <v>80</v>
      </c>
      <c r="B22" s="41" t="s">
        <v>81</v>
      </c>
      <c r="C22" s="45">
        <v>122</v>
      </c>
      <c r="D22" s="46">
        <v>10014.5</v>
      </c>
      <c r="E22" s="46">
        <v>82086.16</v>
      </c>
    </row>
    <row r="23" spans="1:9" ht="48">
      <c r="A23" s="44" t="s">
        <v>82</v>
      </c>
      <c r="B23" s="41" t="s">
        <v>83</v>
      </c>
      <c r="C23" s="45">
        <v>2253</v>
      </c>
      <c r="D23" s="46">
        <v>2534.2</v>
      </c>
      <c r="E23" s="46">
        <v>1124.8</v>
      </c>
      <c r="F23" s="47"/>
      <c r="G23" s="47"/>
      <c r="H23" s="43">
        <f>F23-C3</f>
        <v>-292417</v>
      </c>
      <c r="I23" s="43">
        <f>G23-D3</f>
        <v>-987684.4</v>
      </c>
    </row>
    <row r="24" spans="1:5" ht="25.5">
      <c r="A24" s="44" t="s">
        <v>84</v>
      </c>
      <c r="B24" s="41" t="s">
        <v>85</v>
      </c>
      <c r="C24" s="45">
        <v>28010</v>
      </c>
      <c r="D24" s="46">
        <v>54171.3</v>
      </c>
      <c r="E24" s="46">
        <v>1934</v>
      </c>
    </row>
    <row r="25" spans="1:5" ht="14.25">
      <c r="A25" s="44" t="s">
        <v>86</v>
      </c>
      <c r="B25" s="41" t="s">
        <v>87</v>
      </c>
      <c r="C25" s="45">
        <v>262154</v>
      </c>
      <c r="D25" s="46">
        <v>930978.9</v>
      </c>
      <c r="E25" s="46">
        <v>3551.27</v>
      </c>
    </row>
    <row r="26" spans="1:5" ht="36.75">
      <c r="A26" s="44" t="s">
        <v>88</v>
      </c>
      <c r="B26" s="41" t="s">
        <v>89</v>
      </c>
      <c r="C26" s="45">
        <v>59226</v>
      </c>
      <c r="D26" s="46">
        <v>192911.8</v>
      </c>
      <c r="E26" s="46">
        <v>3257.22</v>
      </c>
    </row>
    <row r="27" spans="1:5" ht="36.75">
      <c r="A27" s="44" t="s">
        <v>90</v>
      </c>
      <c r="B27" s="41" t="s">
        <v>91</v>
      </c>
      <c r="C27" s="48">
        <v>0</v>
      </c>
      <c r="D27" s="49">
        <v>0</v>
      </c>
      <c r="E27" s="49">
        <v>0</v>
      </c>
    </row>
    <row r="28" spans="1:5" ht="14.25">
      <c r="A28" s="50"/>
      <c r="B28" s="51"/>
      <c r="C28" s="52"/>
      <c r="D28" s="52"/>
      <c r="E28" s="53"/>
    </row>
    <row r="29" spans="1:5" s="19" customFormat="1" ht="12.75" customHeight="1">
      <c r="A29" s="54" t="s">
        <v>92</v>
      </c>
      <c r="B29" s="54"/>
      <c r="C29" s="54"/>
      <c r="D29" s="54"/>
      <c r="E29" s="54"/>
    </row>
    <row r="30" spans="1:5" s="19" customFormat="1" ht="18" customHeight="1">
      <c r="A30" s="54"/>
      <c r="B30" s="54"/>
      <c r="C30" s="54"/>
      <c r="D30" s="54"/>
      <c r="E30" s="54"/>
    </row>
    <row r="31" spans="1:7" s="19" customFormat="1" ht="32.25" customHeight="1">
      <c r="A31" s="55" t="s">
        <v>93</v>
      </c>
      <c r="B31" s="55"/>
      <c r="C31" s="55" t="s">
        <v>94</v>
      </c>
      <c r="D31" s="55"/>
      <c r="E31" s="55"/>
      <c r="F31" s="55"/>
      <c r="G31" s="56"/>
    </row>
    <row r="32" s="19" customFormat="1" ht="12.75">
      <c r="E32" s="57"/>
    </row>
    <row r="33" spans="1:5" s="19" customFormat="1" ht="22.5" customHeight="1">
      <c r="A33" s="58" t="s">
        <v>95</v>
      </c>
      <c r="B33" s="58"/>
      <c r="C33" s="58"/>
      <c r="E33" s="57"/>
    </row>
  </sheetData>
  <sheetProtection selectLockedCells="1" selectUnlockedCells="1"/>
  <mergeCells count="4">
    <mergeCell ref="A29:E30"/>
    <mergeCell ref="A31:B31"/>
    <mergeCell ref="C31:E31"/>
    <mergeCell ref="A33:C33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G13"/>
  <sheetViews>
    <sheetView workbookViewId="0" topLeftCell="A1">
      <selection activeCell="D26" sqref="D26"/>
    </sheetView>
  </sheetViews>
  <sheetFormatPr defaultColWidth="10.28125" defaultRowHeight="12.75"/>
  <cols>
    <col min="1" max="16384" width="11.421875" style="0" customWidth="1"/>
  </cols>
  <sheetData>
    <row r="2" spans="2:7" ht="12.75">
      <c r="B2" s="2" t="s">
        <v>96</v>
      </c>
      <c r="G2" s="2" t="s">
        <v>97</v>
      </c>
    </row>
    <row r="3" spans="2:7" ht="12.75">
      <c r="B3" s="2" t="s">
        <v>43</v>
      </c>
      <c r="C3" s="59">
        <f>5pf!C3</f>
        <v>292417</v>
      </c>
      <c r="D3" s="2" t="s">
        <v>98</v>
      </c>
      <c r="E3" s="2" t="s">
        <v>99</v>
      </c>
      <c r="F3" s="59">
        <f>SUM(5pf!C4:C16)</f>
        <v>292417</v>
      </c>
      <c r="G3">
        <f aca="true" t="shared" si="0" ref="G3:G5">IF(F3=C3,"+","-")</f>
        <v>0</v>
      </c>
    </row>
    <row r="4" spans="2:7" ht="12.75">
      <c r="B4" s="2" t="s">
        <v>43</v>
      </c>
      <c r="C4" s="59">
        <f>5pf!C3</f>
        <v>292417</v>
      </c>
      <c r="D4" s="2" t="s">
        <v>98</v>
      </c>
      <c r="E4" s="2" t="s">
        <v>100</v>
      </c>
      <c r="F4" s="59">
        <f>SUM(5pf!C17:C22)</f>
        <v>292417</v>
      </c>
      <c r="G4">
        <f t="shared" si="0"/>
        <v>0</v>
      </c>
    </row>
    <row r="5" spans="2:7" ht="12.75">
      <c r="B5" s="2" t="s">
        <v>43</v>
      </c>
      <c r="C5" s="59">
        <f>5pf!C3</f>
        <v>292417</v>
      </c>
      <c r="D5" s="2" t="s">
        <v>98</v>
      </c>
      <c r="E5" s="2" t="s">
        <v>101</v>
      </c>
      <c r="F5" s="59">
        <f>SUM(5pf!C23:C25)</f>
        <v>292417</v>
      </c>
      <c r="G5">
        <f t="shared" si="0"/>
        <v>0</v>
      </c>
    </row>
    <row r="6" spans="2:7" ht="12.75">
      <c r="B6" s="2" t="s">
        <v>43</v>
      </c>
      <c r="C6" s="59">
        <f>5pf!C3</f>
        <v>292417</v>
      </c>
      <c r="D6" s="2" t="s">
        <v>102</v>
      </c>
      <c r="E6" s="2" t="s">
        <v>89</v>
      </c>
      <c r="F6" s="59">
        <f>5pf!C26</f>
        <v>59226</v>
      </c>
      <c r="G6">
        <f>IF(F6&lt;=C6,"+","-")</f>
        <v>0</v>
      </c>
    </row>
    <row r="7" spans="2:7" ht="12.75">
      <c r="B7" s="2" t="s">
        <v>91</v>
      </c>
      <c r="C7" s="59">
        <f>5pf!C27</f>
        <v>0</v>
      </c>
      <c r="D7" s="2" t="s">
        <v>98</v>
      </c>
      <c r="E7" s="2" t="s">
        <v>103</v>
      </c>
      <c r="F7" s="59">
        <f>'5pf (раб)'!C27</f>
        <v>0</v>
      </c>
      <c r="G7">
        <f>IF(F7=C7,"+","-")</f>
        <v>0</v>
      </c>
    </row>
    <row r="8" ht="12.75">
      <c r="B8" s="2" t="s">
        <v>104</v>
      </c>
    </row>
    <row r="9" spans="2:7" ht="12.75">
      <c r="B9" s="2" t="s">
        <v>43</v>
      </c>
      <c r="C9" s="59">
        <f>5pf!D3</f>
        <v>987684.4</v>
      </c>
      <c r="D9" s="2" t="s">
        <v>98</v>
      </c>
      <c r="E9" s="2" t="s">
        <v>99</v>
      </c>
      <c r="F9" s="59">
        <f>SUM(5pf!D4:D16)</f>
        <v>987684.3999999999</v>
      </c>
      <c r="G9">
        <f aca="true" t="shared" si="1" ref="G9:G11">IF(F9=C9,"+","-")</f>
        <v>0</v>
      </c>
    </row>
    <row r="10" spans="2:7" ht="12.75">
      <c r="B10" s="2" t="s">
        <v>43</v>
      </c>
      <c r="C10" s="59">
        <f>5pf!D3</f>
        <v>987684.4</v>
      </c>
      <c r="D10" s="2" t="s">
        <v>98</v>
      </c>
      <c r="E10" s="2" t="s">
        <v>100</v>
      </c>
      <c r="F10" s="59">
        <f>SUM(5pf!D17:D22)</f>
        <v>987684.4000000001</v>
      </c>
      <c r="G10">
        <f t="shared" si="1"/>
        <v>0</v>
      </c>
    </row>
    <row r="11" spans="2:7" ht="12.75">
      <c r="B11" s="2" t="s">
        <v>43</v>
      </c>
      <c r="C11" s="59">
        <f>5pf!D3</f>
        <v>987684.4</v>
      </c>
      <c r="D11" s="2" t="s">
        <v>98</v>
      </c>
      <c r="E11" s="2" t="s">
        <v>101</v>
      </c>
      <c r="F11" s="59">
        <f>SUM(5pf!D23:D25)</f>
        <v>987684.4</v>
      </c>
      <c r="G11">
        <f t="shared" si="1"/>
        <v>0</v>
      </c>
    </row>
    <row r="12" spans="2:7" ht="12.75">
      <c r="B12" s="2" t="s">
        <v>43</v>
      </c>
      <c r="C12" s="59">
        <f>5pf!D3</f>
        <v>987684.4</v>
      </c>
      <c r="D12" s="2" t="s">
        <v>102</v>
      </c>
      <c r="E12" s="2" t="s">
        <v>89</v>
      </c>
      <c r="F12" s="59">
        <f>5pf!D26</f>
        <v>192911.8</v>
      </c>
      <c r="G12">
        <f>IF(F12&lt;=C12,"+","-")</f>
        <v>0</v>
      </c>
    </row>
    <row r="13" spans="2:7" ht="12.75">
      <c r="B13" s="2" t="s">
        <v>91</v>
      </c>
      <c r="C13" s="59">
        <f>5pf!D27</f>
        <v>0</v>
      </c>
      <c r="D13" s="2" t="s">
        <v>98</v>
      </c>
      <c r="E13" s="2" t="s">
        <v>103</v>
      </c>
      <c r="F13" s="59">
        <f>'5pf (раб)'!D27</f>
        <v>0</v>
      </c>
      <c r="G13">
        <f>IF(F13=C13,"+","-")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7"/>
  <sheetViews>
    <sheetView workbookViewId="0" topLeftCell="A1">
      <selection activeCell="D5" sqref="D5"/>
    </sheetView>
  </sheetViews>
  <sheetFormatPr defaultColWidth="10.28125" defaultRowHeight="12.75"/>
  <cols>
    <col min="1" max="1" width="8.57421875" style="0" customWidth="1"/>
    <col min="2" max="2" width="11.7109375" style="0" customWidth="1"/>
    <col min="3" max="3" width="10.421875" style="0" customWidth="1"/>
    <col min="4" max="5" width="8.57421875" style="0" customWidth="1"/>
    <col min="6" max="6" width="11.28125" style="0" customWidth="1"/>
    <col min="7" max="7" width="11.00390625" style="0" customWidth="1"/>
    <col min="8" max="8" width="4.28125" style="0" customWidth="1"/>
    <col min="9" max="9" width="8.7109375" style="0" customWidth="1"/>
    <col min="10" max="17" width="11.421875" style="0" customWidth="1"/>
    <col min="18" max="18" width="5.00390625" style="0" customWidth="1"/>
    <col min="19" max="20" width="5.140625" style="0" customWidth="1"/>
    <col min="21" max="16384" width="11.421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ht="14.25">
      <c r="A2" s="2"/>
    </row>
    <row r="3" spans="1:7" ht="35.25" customHeight="1">
      <c r="A3" s="60" t="s">
        <v>105</v>
      </c>
      <c r="B3" s="60"/>
      <c r="C3" s="60"/>
      <c r="D3" s="60"/>
      <c r="E3" s="60"/>
      <c r="F3" s="60"/>
      <c r="G3" s="60"/>
    </row>
    <row r="4" spans="2:5" ht="14.25">
      <c r="B4" s="4"/>
      <c r="C4" s="5" t="s">
        <v>2</v>
      </c>
      <c r="D4" s="6" t="s">
        <v>3</v>
      </c>
      <c r="E4" s="6"/>
    </row>
    <row r="5" ht="14.25">
      <c r="A5" s="1"/>
    </row>
    <row r="6" spans="1:9" ht="24" customHeight="1">
      <c r="A6" s="61" t="s">
        <v>4</v>
      </c>
      <c r="B6" s="61"/>
      <c r="C6" s="61"/>
      <c r="D6" s="61"/>
      <c r="E6" s="61"/>
      <c r="F6" s="7" t="s">
        <v>5</v>
      </c>
      <c r="G6" s="8" t="s">
        <v>6</v>
      </c>
      <c r="H6" s="8"/>
      <c r="I6" s="8"/>
    </row>
    <row r="7" spans="1:9" ht="14.25" hidden="1">
      <c r="A7" s="62"/>
      <c r="B7" s="63"/>
      <c r="C7" s="63"/>
      <c r="D7" s="63"/>
      <c r="E7" s="64"/>
      <c r="F7" s="65"/>
      <c r="G7" s="13"/>
      <c r="H7" s="13"/>
      <c r="I7" s="13"/>
    </row>
    <row r="8" spans="1:9" ht="34.5" customHeight="1">
      <c r="A8" s="14" t="s">
        <v>7</v>
      </c>
      <c r="B8" s="14"/>
      <c r="C8" s="14"/>
      <c r="D8" s="14"/>
      <c r="E8" s="14"/>
      <c r="F8" s="14"/>
      <c r="G8" s="66" t="s">
        <v>8</v>
      </c>
      <c r="H8" s="66"/>
      <c r="I8" s="66"/>
    </row>
    <row r="9" spans="1:9" ht="30" customHeight="1">
      <c r="A9" s="16" t="s">
        <v>9</v>
      </c>
      <c r="B9" s="16"/>
      <c r="C9" s="16"/>
      <c r="D9" s="16"/>
      <c r="E9" s="16"/>
      <c r="F9" s="17" t="s">
        <v>10</v>
      </c>
      <c r="G9" s="66"/>
      <c r="H9" s="66"/>
      <c r="I9" s="66"/>
    </row>
    <row r="10" spans="1:9" ht="14.25" customHeight="1">
      <c r="A10" s="17" t="s">
        <v>11</v>
      </c>
      <c r="B10" s="17"/>
      <c r="C10" s="17"/>
      <c r="D10" s="17"/>
      <c r="E10" s="17"/>
      <c r="F10" s="17"/>
      <c r="G10" s="17"/>
      <c r="H10" s="66"/>
      <c r="I10" s="66"/>
    </row>
    <row r="11" spans="1:9" ht="21" customHeight="1">
      <c r="A11" s="14" t="s">
        <v>12</v>
      </c>
      <c r="B11" s="14"/>
      <c r="C11" s="14"/>
      <c r="D11" s="14"/>
      <c r="E11" s="14"/>
      <c r="F11" s="14"/>
      <c r="G11" s="66"/>
      <c r="H11" s="66"/>
      <c r="I11" s="66"/>
    </row>
    <row r="12" spans="1:8" ht="14.25" customHeight="1">
      <c r="A12" s="16" t="s">
        <v>13</v>
      </c>
      <c r="B12" s="16"/>
      <c r="C12" s="16"/>
      <c r="D12" s="16"/>
      <c r="E12" s="16"/>
      <c r="F12" s="17" t="s">
        <v>14</v>
      </c>
      <c r="G12" s="14"/>
      <c r="H12" s="67"/>
    </row>
    <row r="13" spans="1:9" ht="39" customHeight="1">
      <c r="A13" s="17" t="s">
        <v>15</v>
      </c>
      <c r="B13" s="17"/>
      <c r="C13" s="17"/>
      <c r="D13" s="17"/>
      <c r="E13" s="17"/>
      <c r="F13" s="17"/>
      <c r="G13" s="14"/>
      <c r="H13" s="68"/>
      <c r="I13" s="20" t="s">
        <v>16</v>
      </c>
    </row>
    <row r="14" spans="1:8" ht="21" customHeight="1">
      <c r="A14" s="14" t="s">
        <v>17</v>
      </c>
      <c r="B14" s="14"/>
      <c r="C14" s="14"/>
      <c r="D14" s="14"/>
      <c r="E14" s="14"/>
      <c r="F14" s="21" t="s">
        <v>18</v>
      </c>
      <c r="G14" s="14"/>
      <c r="H14" s="67"/>
    </row>
    <row r="15" spans="1:8" ht="14.25" customHeight="1">
      <c r="A15" s="17" t="s">
        <v>19</v>
      </c>
      <c r="B15" s="17"/>
      <c r="C15" s="17"/>
      <c r="D15" s="17"/>
      <c r="E15" s="17"/>
      <c r="F15" s="21"/>
      <c r="G15" s="14"/>
      <c r="H15" s="67"/>
    </row>
    <row r="16" ht="14.25">
      <c r="A16" s="2"/>
    </row>
    <row r="17" spans="1:9" ht="14.25">
      <c r="A17" s="23" t="s">
        <v>20</v>
      </c>
      <c r="B17" s="23"/>
      <c r="C17" s="23"/>
      <c r="D17" s="23"/>
      <c r="E17" s="23"/>
      <c r="F17" s="23"/>
      <c r="G17" s="23"/>
      <c r="H17" s="23"/>
      <c r="I17" s="23"/>
    </row>
    <row r="18" spans="1:9" ht="14.25">
      <c r="A18" s="24" t="s">
        <v>21</v>
      </c>
      <c r="B18" s="24"/>
      <c r="C18" s="24"/>
      <c r="D18" s="24"/>
      <c r="E18" s="24"/>
      <c r="F18" s="24"/>
      <c r="G18" s="24"/>
      <c r="H18" s="24"/>
      <c r="I18" s="24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3" t="s">
        <v>22</v>
      </c>
      <c r="B20" s="23"/>
      <c r="C20" s="23"/>
      <c r="D20" s="23"/>
      <c r="E20" s="23"/>
      <c r="F20" s="23"/>
      <c r="G20" s="23"/>
      <c r="H20" s="23"/>
      <c r="I20" s="23"/>
    </row>
    <row r="21" spans="1:9" ht="14.25">
      <c r="A21" s="24" t="s">
        <v>23</v>
      </c>
      <c r="B21" s="24"/>
      <c r="C21" s="24"/>
      <c r="D21" s="24"/>
      <c r="E21" s="24"/>
      <c r="F21" s="24"/>
      <c r="G21" s="24"/>
      <c r="H21" s="24"/>
      <c r="I21" s="24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 customHeight="1">
      <c r="A23" s="26" t="s">
        <v>24</v>
      </c>
      <c r="B23" s="21" t="s">
        <v>25</v>
      </c>
      <c r="C23" s="21"/>
      <c r="D23" s="21"/>
      <c r="E23" s="21"/>
      <c r="F23" s="21"/>
      <c r="G23" s="21"/>
      <c r="H23" s="21"/>
      <c r="I23" s="21"/>
    </row>
    <row r="24" spans="1:9" ht="102">
      <c r="A24" s="26"/>
      <c r="B24" s="27" t="s">
        <v>26</v>
      </c>
      <c r="C24" s="27" t="s">
        <v>27</v>
      </c>
      <c r="D24" s="27" t="s">
        <v>28</v>
      </c>
      <c r="E24" s="27" t="s">
        <v>29</v>
      </c>
      <c r="F24" s="27" t="s">
        <v>30</v>
      </c>
      <c r="G24" s="27" t="s">
        <v>31</v>
      </c>
      <c r="H24" s="27"/>
      <c r="I24" s="27" t="s">
        <v>32</v>
      </c>
    </row>
    <row r="25" spans="1:9" ht="14.25">
      <c r="A25" s="28">
        <v>1</v>
      </c>
      <c r="B25" s="29">
        <v>2</v>
      </c>
      <c r="C25" s="29">
        <v>3</v>
      </c>
      <c r="D25" s="29">
        <v>4</v>
      </c>
      <c r="E25" s="29">
        <v>5</v>
      </c>
      <c r="F25" s="29">
        <v>6</v>
      </c>
      <c r="G25" s="29">
        <v>7</v>
      </c>
      <c r="H25" s="29">
        <v>8</v>
      </c>
      <c r="I25" s="29">
        <v>9</v>
      </c>
    </row>
    <row r="26" spans="1:9" ht="14.25">
      <c r="A26" s="28"/>
      <c r="B26" s="30">
        <v>21390940</v>
      </c>
      <c r="C26" s="30" t="s">
        <v>33</v>
      </c>
      <c r="D26" s="69"/>
      <c r="E26" s="30">
        <v>31</v>
      </c>
      <c r="F26" s="30">
        <v>420</v>
      </c>
      <c r="G26" s="30">
        <v>2784</v>
      </c>
      <c r="H26" s="32"/>
      <c r="I26" s="33"/>
    </row>
    <row r="27" spans="1:6" ht="14.25">
      <c r="A27" s="34" t="s">
        <v>34</v>
      </c>
      <c r="B27" s="34"/>
      <c r="C27" s="34"/>
      <c r="D27" s="34"/>
      <c r="E27" s="34"/>
      <c r="F27" s="34"/>
    </row>
  </sheetData>
  <sheetProtection selectLockedCells="1" selectUnlockedCells="1"/>
  <mergeCells count="26">
    <mergeCell ref="A1:G1"/>
    <mergeCell ref="A3:G3"/>
    <mergeCell ref="D4:E4"/>
    <mergeCell ref="A6:E6"/>
    <mergeCell ref="G6:I6"/>
    <mergeCell ref="A8:E8"/>
    <mergeCell ref="G8:I11"/>
    <mergeCell ref="A9:E9"/>
    <mergeCell ref="F9:F10"/>
    <mergeCell ref="A10:E10"/>
    <mergeCell ref="A11:E11"/>
    <mergeCell ref="A12:E12"/>
    <mergeCell ref="F12:F13"/>
    <mergeCell ref="A13:E13"/>
    <mergeCell ref="A14:E14"/>
    <mergeCell ref="F14:F15"/>
    <mergeCell ref="A15:E15"/>
    <mergeCell ref="A17:I17"/>
    <mergeCell ref="A18:I18"/>
    <mergeCell ref="A19:I19"/>
    <mergeCell ref="A20:I20"/>
    <mergeCell ref="A21:I21"/>
    <mergeCell ref="A22:I22"/>
    <mergeCell ref="A23:A24"/>
    <mergeCell ref="B23:I23"/>
    <mergeCell ref="A27:F27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K33"/>
  <sheetViews>
    <sheetView workbookViewId="0" topLeftCell="A1">
      <selection activeCell="A34" sqref="A34"/>
    </sheetView>
  </sheetViews>
  <sheetFormatPr defaultColWidth="10.28125" defaultRowHeight="12.75"/>
  <cols>
    <col min="1" max="1" width="29.7109375" style="0" customWidth="1"/>
    <col min="2" max="4" width="11.421875" style="0" customWidth="1"/>
    <col min="5" max="5" width="11.421875" style="35" customWidth="1"/>
    <col min="6" max="6" width="11.421875" style="0" customWidth="1"/>
    <col min="7" max="7" width="11.421875" style="35" customWidth="1"/>
    <col min="8" max="8" width="11.421875" style="0" customWidth="1"/>
    <col min="9" max="9" width="11.421875" style="35" customWidth="1"/>
    <col min="10" max="11" width="11.421875" style="0" hidden="1" customWidth="1"/>
    <col min="12" max="12" width="8.421875" style="0" customWidth="1"/>
    <col min="13" max="13" width="15.57421875" style="0" customWidth="1"/>
    <col min="14" max="14" width="16.8515625" style="0" customWidth="1"/>
    <col min="15" max="18" width="11.421875" style="0" hidden="1" customWidth="1"/>
    <col min="19" max="16384" width="11.421875" style="0" customWidth="1"/>
  </cols>
  <sheetData>
    <row r="1" spans="1:9" s="19" customFormat="1" ht="102">
      <c r="A1" s="36" t="s">
        <v>35</v>
      </c>
      <c r="B1" s="36" t="s">
        <v>36</v>
      </c>
      <c r="C1" s="37" t="s">
        <v>37</v>
      </c>
      <c r="D1" s="38" t="s">
        <v>38</v>
      </c>
      <c r="E1" s="39" t="s">
        <v>39</v>
      </c>
      <c r="H1" s="40"/>
      <c r="I1" s="40"/>
    </row>
    <row r="2" spans="1:11" ht="14.25">
      <c r="A2" s="41" t="s">
        <v>40</v>
      </c>
      <c r="B2" s="41" t="s">
        <v>41</v>
      </c>
      <c r="C2" s="41">
        <v>1</v>
      </c>
      <c r="D2" s="41">
        <v>2</v>
      </c>
      <c r="E2" s="70">
        <v>3</v>
      </c>
      <c r="G2" s="71"/>
      <c r="J2" s="43"/>
      <c r="K2" s="43"/>
    </row>
    <row r="3" spans="1:11" ht="48">
      <c r="A3" s="44" t="s">
        <v>42</v>
      </c>
      <c r="B3" s="41" t="s">
        <v>43</v>
      </c>
      <c r="C3" s="45">
        <v>59226</v>
      </c>
      <c r="D3" s="46">
        <v>192911.8</v>
      </c>
      <c r="E3" s="46">
        <v>3257.22</v>
      </c>
      <c r="G3" s="71"/>
      <c r="H3" s="47"/>
      <c r="I3" s="72"/>
      <c r="J3" s="43">
        <f>H3-C3</f>
        <v>-59226</v>
      </c>
      <c r="K3" s="43">
        <f>I3-D3</f>
        <v>-192911.8</v>
      </c>
    </row>
    <row r="4" spans="1:9" ht="14.25">
      <c r="A4" s="44" t="s">
        <v>44</v>
      </c>
      <c r="B4" s="41" t="s">
        <v>45</v>
      </c>
      <c r="C4" s="45">
        <v>25</v>
      </c>
      <c r="D4" s="46">
        <v>16.9</v>
      </c>
      <c r="E4" s="46">
        <v>675.56</v>
      </c>
      <c r="G4" s="71"/>
      <c r="I4" s="72"/>
    </row>
    <row r="5" spans="1:9" ht="14.25">
      <c r="A5" s="44" t="s">
        <v>46</v>
      </c>
      <c r="B5" s="41" t="s">
        <v>47</v>
      </c>
      <c r="C5" s="45">
        <v>51</v>
      </c>
      <c r="D5" s="46">
        <v>49.3</v>
      </c>
      <c r="E5" s="46">
        <v>966.5</v>
      </c>
      <c r="G5" s="71"/>
      <c r="I5" s="72"/>
    </row>
    <row r="6" spans="1:9" ht="14.25">
      <c r="A6" s="44" t="s">
        <v>48</v>
      </c>
      <c r="B6" s="41" t="s">
        <v>49</v>
      </c>
      <c r="C6" s="45">
        <v>16</v>
      </c>
      <c r="D6" s="46">
        <v>17.5</v>
      </c>
      <c r="E6" s="46">
        <v>1094.25</v>
      </c>
      <c r="G6" s="71"/>
      <c r="I6" s="72"/>
    </row>
    <row r="7" spans="1:9" ht="14.25">
      <c r="A7" s="44" t="s">
        <v>50</v>
      </c>
      <c r="B7" s="41" t="s">
        <v>51</v>
      </c>
      <c r="C7" s="45">
        <v>190</v>
      </c>
      <c r="D7" s="46">
        <v>220.6</v>
      </c>
      <c r="E7" s="46">
        <v>1161.12</v>
      </c>
      <c r="G7" s="71"/>
      <c r="I7" s="72"/>
    </row>
    <row r="8" spans="1:9" ht="14.25">
      <c r="A8" s="44" t="s">
        <v>52</v>
      </c>
      <c r="B8" s="41" t="s">
        <v>53</v>
      </c>
      <c r="C8" s="45">
        <v>16</v>
      </c>
      <c r="D8" s="46">
        <v>19.8</v>
      </c>
      <c r="E8" s="46">
        <v>1235.39</v>
      </c>
      <c r="G8" s="71"/>
      <c r="I8" s="72"/>
    </row>
    <row r="9" spans="1:9" ht="14.25">
      <c r="A9" s="44" t="s">
        <v>54</v>
      </c>
      <c r="B9" s="41" t="s">
        <v>55</v>
      </c>
      <c r="C9" s="45">
        <v>17</v>
      </c>
      <c r="D9" s="46">
        <v>23.1</v>
      </c>
      <c r="E9" s="46">
        <v>1361.82</v>
      </c>
      <c r="G9" s="71"/>
      <c r="I9" s="72"/>
    </row>
    <row r="10" spans="1:9" ht="14.25">
      <c r="A10" s="44" t="s">
        <v>56</v>
      </c>
      <c r="B10" s="41" t="s">
        <v>57</v>
      </c>
      <c r="C10" s="45">
        <v>10</v>
      </c>
      <c r="D10" s="46">
        <v>14.5</v>
      </c>
      <c r="E10" s="46">
        <v>1453.64</v>
      </c>
      <c r="G10" s="71"/>
      <c r="I10" s="72"/>
    </row>
    <row r="11" spans="1:9" ht="14.25">
      <c r="A11" s="44" t="s">
        <v>58</v>
      </c>
      <c r="B11" s="41" t="s">
        <v>59</v>
      </c>
      <c r="C11" s="45">
        <v>7484</v>
      </c>
      <c r="D11" s="46">
        <v>14470.9</v>
      </c>
      <c r="E11" s="46">
        <v>1933.58</v>
      </c>
      <c r="G11" s="71"/>
      <c r="I11" s="72"/>
    </row>
    <row r="12" spans="1:9" ht="14.25">
      <c r="A12" s="44" t="s">
        <v>60</v>
      </c>
      <c r="B12" s="41" t="s">
        <v>61</v>
      </c>
      <c r="C12" s="45">
        <v>31310</v>
      </c>
      <c r="D12" s="46">
        <v>72619.6</v>
      </c>
      <c r="E12" s="46">
        <v>2319.38</v>
      </c>
      <c r="G12" s="71"/>
      <c r="I12" s="72"/>
    </row>
    <row r="13" spans="1:9" ht="14.25">
      <c r="A13" s="44" t="s">
        <v>62</v>
      </c>
      <c r="B13" s="41" t="s">
        <v>63</v>
      </c>
      <c r="C13" s="45">
        <v>8011</v>
      </c>
      <c r="D13" s="46">
        <v>27818.9</v>
      </c>
      <c r="E13" s="46">
        <v>3472.58</v>
      </c>
      <c r="G13" s="71"/>
      <c r="I13" s="72"/>
    </row>
    <row r="14" spans="1:9" ht="14.25">
      <c r="A14" s="44" t="s">
        <v>64</v>
      </c>
      <c r="B14" s="41" t="s">
        <v>65</v>
      </c>
      <c r="C14" s="45">
        <v>4954</v>
      </c>
      <c r="D14" s="46">
        <v>21783</v>
      </c>
      <c r="E14" s="46">
        <v>4397.04</v>
      </c>
      <c r="G14" s="71"/>
      <c r="I14" s="72"/>
    </row>
    <row r="15" spans="1:9" ht="14.25">
      <c r="A15" s="44" t="s">
        <v>66</v>
      </c>
      <c r="B15" s="41" t="s">
        <v>67</v>
      </c>
      <c r="C15" s="45">
        <v>5907</v>
      </c>
      <c r="D15" s="46">
        <v>39096.8</v>
      </c>
      <c r="E15" s="46">
        <v>6618.73</v>
      </c>
      <c r="G15" s="71"/>
      <c r="I15" s="72"/>
    </row>
    <row r="16" spans="1:9" ht="14.25">
      <c r="A16" s="44" t="s">
        <v>68</v>
      </c>
      <c r="B16" s="41" t="s">
        <v>69</v>
      </c>
      <c r="C16" s="45">
        <v>1235</v>
      </c>
      <c r="D16" s="46">
        <v>16760.9</v>
      </c>
      <c r="E16" s="46">
        <v>13571.56</v>
      </c>
      <c r="G16" s="71"/>
      <c r="I16" s="72"/>
    </row>
    <row r="17" spans="1:11" ht="48">
      <c r="A17" s="44" t="s">
        <v>70</v>
      </c>
      <c r="B17" s="41" t="s">
        <v>71</v>
      </c>
      <c r="C17" s="45">
        <v>37989</v>
      </c>
      <c r="D17" s="46">
        <v>131120.9</v>
      </c>
      <c r="E17" s="46">
        <v>3451.55</v>
      </c>
      <c r="F17" s="47"/>
      <c r="G17" s="71"/>
      <c r="H17" s="47"/>
      <c r="I17" s="72"/>
      <c r="J17" s="43">
        <f>H17-C3</f>
        <v>-59226</v>
      </c>
      <c r="K17" s="43">
        <f>I17-D3</f>
        <v>-192911.8</v>
      </c>
    </row>
    <row r="18" spans="1:9" ht="14.25">
      <c r="A18" s="44" t="s">
        <v>72</v>
      </c>
      <c r="B18" s="41" t="s">
        <v>73</v>
      </c>
      <c r="C18" s="45">
        <v>16164</v>
      </c>
      <c r="D18" s="46">
        <v>47576.1</v>
      </c>
      <c r="E18" s="46">
        <v>2943.34</v>
      </c>
      <c r="F18" s="47"/>
      <c r="G18" s="71"/>
      <c r="I18" s="72"/>
    </row>
    <row r="19" spans="1:9" ht="14.25">
      <c r="A19" s="44" t="s">
        <v>74</v>
      </c>
      <c r="B19" s="41" t="s">
        <v>75</v>
      </c>
      <c r="C19" s="45">
        <v>2557</v>
      </c>
      <c r="D19" s="46">
        <v>6171.5</v>
      </c>
      <c r="E19" s="46">
        <v>2413.57</v>
      </c>
      <c r="F19" s="47"/>
      <c r="G19" s="71"/>
      <c r="I19" s="72"/>
    </row>
    <row r="20" spans="1:9" ht="14.25">
      <c r="A20" s="44" t="s">
        <v>76</v>
      </c>
      <c r="B20" s="41" t="s">
        <v>77</v>
      </c>
      <c r="C20" s="45">
        <v>1898</v>
      </c>
      <c r="D20" s="46">
        <v>5456.2</v>
      </c>
      <c r="E20" s="46">
        <v>2874.74</v>
      </c>
      <c r="F20" s="47"/>
      <c r="G20" s="71"/>
      <c r="I20" s="72"/>
    </row>
    <row r="21" spans="1:9" ht="14.25">
      <c r="A21" s="44" t="s">
        <v>78</v>
      </c>
      <c r="B21" s="41" t="s">
        <v>79</v>
      </c>
      <c r="C21" s="45">
        <v>599</v>
      </c>
      <c r="D21" s="46">
        <v>1158.9</v>
      </c>
      <c r="E21" s="46">
        <v>1934.67</v>
      </c>
      <c r="F21" s="47"/>
      <c r="G21" s="71"/>
      <c r="I21" s="72"/>
    </row>
    <row r="22" spans="1:9" ht="14.25">
      <c r="A22" s="44" t="s">
        <v>80</v>
      </c>
      <c r="B22" s="41" t="s">
        <v>81</v>
      </c>
      <c r="C22" s="45">
        <v>19</v>
      </c>
      <c r="D22" s="46">
        <v>1428.2</v>
      </c>
      <c r="E22" s="46">
        <v>75167.97</v>
      </c>
      <c r="F22" s="47"/>
      <c r="G22" s="71"/>
      <c r="I22" s="72"/>
    </row>
    <row r="23" spans="1:11" ht="48">
      <c r="A23" s="44" t="s">
        <v>82</v>
      </c>
      <c r="B23" s="41" t="s">
        <v>83</v>
      </c>
      <c r="C23" s="45">
        <v>363</v>
      </c>
      <c r="D23" s="46">
        <v>426.7</v>
      </c>
      <c r="E23" s="46">
        <v>1175.44</v>
      </c>
      <c r="F23" s="47"/>
      <c r="G23" s="71"/>
      <c r="H23" s="47"/>
      <c r="I23" s="72"/>
      <c r="J23" s="43">
        <f>H23-C3</f>
        <v>-59226</v>
      </c>
      <c r="K23" s="43">
        <f>I23-D3</f>
        <v>-192911.8</v>
      </c>
    </row>
    <row r="24" spans="1:9" ht="14.25">
      <c r="A24" s="44" t="s">
        <v>84</v>
      </c>
      <c r="B24" s="41" t="s">
        <v>85</v>
      </c>
      <c r="C24" s="45">
        <v>7274</v>
      </c>
      <c r="D24" s="46">
        <v>14067.9</v>
      </c>
      <c r="E24" s="46">
        <v>1934</v>
      </c>
      <c r="F24" s="47"/>
      <c r="G24" s="71"/>
      <c r="I24" s="72"/>
    </row>
    <row r="25" spans="1:9" ht="14.25">
      <c r="A25" s="44" t="s">
        <v>86</v>
      </c>
      <c r="B25" s="41" t="s">
        <v>87</v>
      </c>
      <c r="C25" s="45">
        <v>51589</v>
      </c>
      <c r="D25" s="46">
        <v>178417.2</v>
      </c>
      <c r="E25" s="46">
        <v>3458.44</v>
      </c>
      <c r="F25" s="47"/>
      <c r="G25" s="71"/>
      <c r="I25" s="72"/>
    </row>
    <row r="26" spans="1:7" ht="36.75">
      <c r="A26" s="44" t="s">
        <v>106</v>
      </c>
      <c r="B26" s="41" t="s">
        <v>89</v>
      </c>
      <c r="C26" s="59">
        <v>0</v>
      </c>
      <c r="D26" s="59">
        <v>0</v>
      </c>
      <c r="E26" s="73">
        <v>0</v>
      </c>
      <c r="F26" s="47"/>
      <c r="G26" s="72"/>
    </row>
    <row r="27" spans="1:5" ht="36.75">
      <c r="A27" s="44" t="s">
        <v>90</v>
      </c>
      <c r="B27" s="41" t="s">
        <v>91</v>
      </c>
      <c r="C27" s="59">
        <v>0</v>
      </c>
      <c r="D27" s="59">
        <v>0</v>
      </c>
      <c r="E27" s="73">
        <v>0</v>
      </c>
    </row>
    <row r="28" spans="1:5" ht="14.25">
      <c r="A28" s="50"/>
      <c r="B28" s="51"/>
      <c r="C28" s="52"/>
      <c r="D28" s="52"/>
      <c r="E28" s="53"/>
    </row>
    <row r="29" spans="1:5" s="19" customFormat="1" ht="12.75" customHeight="1">
      <c r="A29" s="54" t="s">
        <v>92</v>
      </c>
      <c r="B29" s="54"/>
      <c r="C29" s="54"/>
      <c r="D29" s="54"/>
      <c r="E29" s="54"/>
    </row>
    <row r="30" spans="1:5" s="19" customFormat="1" ht="18" customHeight="1">
      <c r="A30" s="54"/>
      <c r="B30" s="54"/>
      <c r="C30" s="54"/>
      <c r="D30" s="54"/>
      <c r="E30" s="54"/>
    </row>
    <row r="31" spans="1:7" s="19" customFormat="1" ht="32.25" customHeight="1">
      <c r="A31" s="55" t="s">
        <v>93</v>
      </c>
      <c r="B31" s="55"/>
      <c r="C31" s="55" t="s">
        <v>94</v>
      </c>
      <c r="D31" s="55"/>
      <c r="E31" s="55"/>
      <c r="F31" s="55"/>
      <c r="G31" s="56"/>
    </row>
    <row r="32" s="19" customFormat="1" ht="12.75">
      <c r="E32" s="57"/>
    </row>
    <row r="33" spans="1:5" s="19" customFormat="1" ht="22.5" customHeight="1">
      <c r="A33" s="58" t="s">
        <v>95</v>
      </c>
      <c r="B33" s="58"/>
      <c r="C33" s="58"/>
      <c r="E33" s="57"/>
    </row>
  </sheetData>
  <sheetProtection selectLockedCells="1" selectUnlockedCells="1"/>
  <mergeCells count="4">
    <mergeCell ref="A29:E30"/>
    <mergeCell ref="A31:B31"/>
    <mergeCell ref="C31:E31"/>
    <mergeCell ref="A33:C33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2:G12"/>
  <sheetViews>
    <sheetView workbookViewId="0" topLeftCell="A1">
      <selection activeCell="D44" sqref="D44"/>
    </sheetView>
  </sheetViews>
  <sheetFormatPr defaultColWidth="10.28125" defaultRowHeight="12.75"/>
  <cols>
    <col min="1" max="16384" width="11.421875" style="0" customWidth="1"/>
  </cols>
  <sheetData>
    <row r="2" spans="2:7" ht="12.75">
      <c r="B2" s="2" t="s">
        <v>96</v>
      </c>
      <c r="G2" s="2" t="s">
        <v>97</v>
      </c>
    </row>
    <row r="3" spans="2:7" ht="12.75">
      <c r="B3" s="2" t="s">
        <v>43</v>
      </c>
      <c r="C3" s="59">
        <f>'5pf (раб)'!C3</f>
        <v>59226</v>
      </c>
      <c r="D3" s="2" t="s">
        <v>98</v>
      </c>
      <c r="E3" s="2" t="s">
        <v>99</v>
      </c>
      <c r="F3" s="59">
        <f>SUM('5pf (раб)'!C4:C16)</f>
        <v>59226</v>
      </c>
      <c r="G3">
        <f aca="true" t="shared" si="0" ref="G3:G5">IF(F3=C3,"+","-")</f>
        <v>0</v>
      </c>
    </row>
    <row r="4" spans="2:7" ht="12.75">
      <c r="B4" s="2" t="s">
        <v>43</v>
      </c>
      <c r="C4" s="59">
        <f>'5pf (раб)'!C3</f>
        <v>59226</v>
      </c>
      <c r="D4" s="2" t="s">
        <v>98</v>
      </c>
      <c r="E4" s="2" t="s">
        <v>100</v>
      </c>
      <c r="F4" s="59">
        <f>SUM('5pf (раб)'!C17:C22)</f>
        <v>59226</v>
      </c>
      <c r="G4">
        <f t="shared" si="0"/>
        <v>0</v>
      </c>
    </row>
    <row r="5" spans="2:7" ht="12.75">
      <c r="B5" s="2" t="s">
        <v>43</v>
      </c>
      <c r="C5" s="59">
        <f>'5pf (раб)'!C3</f>
        <v>59226</v>
      </c>
      <c r="D5" s="2" t="s">
        <v>98</v>
      </c>
      <c r="E5" s="2" t="s">
        <v>101</v>
      </c>
      <c r="F5" s="59">
        <f>SUM('5pf (раб)'!C23:C25)</f>
        <v>59226</v>
      </c>
      <c r="G5">
        <f t="shared" si="0"/>
        <v>0</v>
      </c>
    </row>
    <row r="6" spans="2:7" ht="12.75">
      <c r="B6" s="2" t="s">
        <v>43</v>
      </c>
      <c r="C6" s="59">
        <f>'5pf (раб)'!C3</f>
        <v>59226</v>
      </c>
      <c r="D6" s="2" t="s">
        <v>102</v>
      </c>
      <c r="E6" s="2" t="s">
        <v>89</v>
      </c>
      <c r="F6" s="59">
        <f>'5pf (раб)'!C26</f>
        <v>0</v>
      </c>
      <c r="G6">
        <f>IF(F6&lt;=C6,"+","-")</f>
        <v>0</v>
      </c>
    </row>
    <row r="8" ht="12.75">
      <c r="B8" s="2" t="s">
        <v>104</v>
      </c>
    </row>
    <row r="9" spans="2:7" ht="12.75">
      <c r="B9" s="2" t="s">
        <v>43</v>
      </c>
      <c r="C9" s="59">
        <f>'5pf (раб)'!D3</f>
        <v>192911.8</v>
      </c>
      <c r="D9" s="2" t="s">
        <v>98</v>
      </c>
      <c r="E9" s="2" t="s">
        <v>99</v>
      </c>
      <c r="F9" s="59">
        <f>SUM('5pf (раб)'!D4:D16)</f>
        <v>192911.8</v>
      </c>
      <c r="G9">
        <f aca="true" t="shared" si="1" ref="G9:G11">IF(F9=C9,"+","-")</f>
        <v>0</v>
      </c>
    </row>
    <row r="10" spans="2:7" ht="12.75">
      <c r="B10" s="2" t="s">
        <v>43</v>
      </c>
      <c r="C10" s="59">
        <f>'5pf (раб)'!D3</f>
        <v>192911.8</v>
      </c>
      <c r="D10" s="2" t="s">
        <v>98</v>
      </c>
      <c r="E10" s="2" t="s">
        <v>100</v>
      </c>
      <c r="F10" s="59">
        <f>SUM('5pf (раб)'!D17:D22)</f>
        <v>192911.8</v>
      </c>
      <c r="G10">
        <f t="shared" si="1"/>
        <v>0</v>
      </c>
    </row>
    <row r="11" spans="2:7" ht="12.75">
      <c r="B11" s="2" t="s">
        <v>43</v>
      </c>
      <c r="C11" s="59">
        <f>'5pf (раб)'!D3</f>
        <v>192911.8</v>
      </c>
      <c r="D11" s="2" t="s">
        <v>98</v>
      </c>
      <c r="E11" s="2" t="s">
        <v>101</v>
      </c>
      <c r="F11" s="59">
        <f>SUM('5pf (раб)'!D23:D25)</f>
        <v>192911.80000000002</v>
      </c>
      <c r="G11">
        <f t="shared" si="1"/>
        <v>0</v>
      </c>
    </row>
    <row r="12" spans="2:7" ht="12.75">
      <c r="B12" s="2" t="s">
        <v>43</v>
      </c>
      <c r="C12" s="59">
        <f>'5pf (раб)'!D3</f>
        <v>192911.8</v>
      </c>
      <c r="D12" s="2" t="s">
        <v>102</v>
      </c>
      <c r="E12" s="2" t="s">
        <v>89</v>
      </c>
      <c r="F12" s="59">
        <f>'5pf (раб)'!D26</f>
        <v>0</v>
      </c>
      <c r="G12">
        <f>IF(F12&lt;=C12,"+","-")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2020-10-01T12:52:53Z</cp:lastPrinted>
  <dcterms:modified xsi:type="dcterms:W3CDTF">2022-01-04T12:24:59Z</dcterms:modified>
  <cp:category/>
  <cp:version/>
  <cp:contentType/>
  <cp:contentStatus/>
  <cp:revision>19</cp:revision>
</cp:coreProperties>
</file>