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15" tabRatio="902" activeTab="3"/>
  </bookViews>
  <sheets>
    <sheet name="5pf_titul" sheetId="1" r:id="rId1"/>
    <sheet name="5pf" sheetId="2" r:id="rId2"/>
    <sheet name="5pf Контроль" sheetId="3" r:id="rId3"/>
    <sheet name="5pf_titul (раб)" sheetId="4" r:id="rId4"/>
    <sheet name="5pf (раб)" sheetId="5" r:id="rId5"/>
    <sheet name="5pf (раб) Контроль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1">'5pf'!$3:$3</definedName>
    <definedName name="_xlnm.Print_Titles" localSheetId="4">'C:\Users\plvc_as\Downloads\Реєстр судових рішень_files\[5pf (rab)]5pf (rab)'!$3:$3</definedName>
  </definedNames>
  <calcPr fullCalcOnLoad="1"/>
</workbook>
</file>

<file path=xl/sharedStrings.xml><?xml version="1.0" encoding="utf-8"?>
<sst xmlns="http://schemas.openxmlformats.org/spreadsheetml/2006/main" count="248" uniqueCount="106">
  <si>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</si>
  <si>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</si>
  <si>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</si>
  <si>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</si>
  <si>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</si>
  <si>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</si>
  <si>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</si>
  <si>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</si>
  <si>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</si>
  <si>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</si>
  <si>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</si>
  <si>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</si>
  <si>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</si>
  <si>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</si>
  <si>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</si>
  <si>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</si>
  <si>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</si>
  <si>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</si>
  <si>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</si>
  <si>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</si>
  <si>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Вінницькій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</si>
  <si>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</si>
  <si>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</si>
  <si>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</si>
  <si>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</si>
  <si>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</si>
  <si>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</si>
  <si>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</si>
  <si>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</si>
  <si>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</si>
  <si>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</si>
  <si>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</si>
  <si>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</si>
  <si>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</si>
  <si>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</si>
  <si>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</si>
  <si>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</si>
  <si>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</si>
  <si>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</si>
  <si>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</si>
  <si>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</si>
  <si>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</si>
  <si>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</si>
  <si>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</si>
  <si>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</si>
  <si>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</si>
  <si>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</si>
  <si>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</si>
  <si>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</si>
  <si>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</si>
  <si>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</si>
  <si>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</si>
  <si>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</si>
  <si>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</si>
  <si>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</si>
  <si>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</si>
  <si>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</si>
  <si>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</si>
  <si>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</si>
  <si>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</si>
  <si>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</si>
  <si>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</si>
  <si>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</si>
  <si>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</si>
  <si>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</si>
  <si>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</si>
  <si>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</si>
  <si>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</si>
  <si>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</si>
  <si>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</si>
  <si>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</si>
  <si>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</si>
  <si>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</si>
  <si>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</si>
  <si>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</si>
  <si>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</si>
  <si>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</si>
  <si>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</si>
  <si>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</si>
  <si>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</si>
  <si>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</si>
  <si>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</si>
  <si>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</si>
  <si>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</si>
  <si>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</si>
  <si>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</si>
  <si>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</si>
  <si>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</si>
  <si>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</si>
  <si>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</si>
  <si>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_________________________________
(прізвище, номер телефону)</t>
  </si>
  <si>
    <t>Керівник _________________________
(підпис) (прізвище, ініціали)</t>
  </si>
  <si>
    <t>"___" __________________ 20     р.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</si>
  <si>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</si>
  <si>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</si>
  <si>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</si>
  <si>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</si>
  <si>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</si>
  <si>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</si>
  <si>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</si>
  <si>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</si>
  <si>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</si>
  <si>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>ЗВІТ
про розподіл працюючих пенсіонерів за розмірами призначених місячних пенсій</t>
  </si>
  <si>
    <r>
      <t xml:space="preserve">Чисельність </t>
    </r>
    <r>
      <rPr>
        <b/>
        <u val="single"/>
        <sz val="8"/>
        <rFont val="Times New Roman"/>
        <family val="0"/>
      </rPr>
      <t>працюючих</t>
    </r>
    <r>
      <rPr>
        <sz val="8"/>
        <rFont val="Times New Roman"/>
        <family val="0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</si>
  <si>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</si>
  <si>
    <t>01.04.2021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</si>
</sst>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0"/>
    </font>
    <font>
      <b/>
      <u val="single"/>
      <sz val="8"/>
      <name val="Times New Roman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 vertical="top" wrapText="1"/>
      <protection locked="0"/>
    </xf>
    <xf numFmtId="1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center" vertical="top" wrapText="1"/>
    </xf>
    <xf numFmtId="4" fontId="20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1" fontId="20" fillId="0" borderId="0" xfId="0" applyNumberFormat="1" applyFont="1" applyAlignment="1">
      <alignment/>
    </xf>
    <xf numFmtId="49" fontId="20" fillId="0" borderId="18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2" fillId="0" borderId="0" xfId="0" applyNumberFormat="1" applyFont="1" applyAlignment="1">
      <alignment/>
    </xf>
    <xf numFmtId="49" fontId="20" fillId="0" borderId="18" xfId="0" applyNumberFormat="1" applyFont="1" applyBorder="1" applyAlignment="1">
      <alignment wrapText="1"/>
    </xf>
    <xf numFmtId="3" fontId="20" fillId="0" borderId="18" xfId="0" applyNumberFormat="1" applyFont="1" applyBorder="1" applyAlignment="1">
      <alignment horizontal="right"/>
    </xf>
    <xf numFmtId="4" fontId="20" fillId="0" borderId="18" xfId="0" applyNumberFormat="1" applyFont="1" applyBorder="1" applyAlignment="1">
      <alignment horizontal="right"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0" fillId="0" borderId="18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20" xfId="0" applyNumberFormat="1" applyFont="1" applyBorder="1" applyAlignment="1">
      <alignment wrapText="1"/>
    </xf>
    <xf numFmtId="49" fontId="20" fillId="0" borderId="20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 vertical="center"/>
    </xf>
    <xf numFmtId="2" fontId="24" fillId="0" borderId="18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2" fontId="2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 vertical="top" wrapText="1"/>
      <protection locked="0"/>
    </xf>
    <xf numFmtId="0" fontId="18" fillId="0" borderId="26" xfId="0" applyFont="1" applyBorder="1" applyAlignment="1" applyProtection="1">
      <alignment vertical="top" wrapText="1"/>
      <protection locked="0"/>
    </xf>
    <xf numFmtId="0" fontId="18" fillId="0" borderId="27" xfId="0" applyFont="1" applyBorder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19" fillId="0" borderId="2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vc_as\Downloads\&#1056;&#1077;&#1108;&#1089;&#1090;&#1088;%20&#1089;&#1091;&#1076;&#1086;&#1074;&#1080;&#1093;%20&#1088;&#1110;&#1096;&#1077;&#1085;&#1100;_files\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vc_as\Downloads\&#1056;&#1077;&#1108;&#1089;&#1090;&#1088;%20&#1089;&#1091;&#1076;&#1086;&#1074;&#1080;&#1093;%20&#1088;&#1110;&#1096;&#1077;&#1085;&#1100;_files\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vc_as\Downloads\&#1056;&#1077;&#1108;&#1089;&#1090;&#1088;%20&#1089;&#1091;&#1076;&#1086;&#1074;&#1080;&#1093;%20&#1088;&#1110;&#1096;&#1077;&#1085;&#1100;_files\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vc_as\Downloads\&#1056;&#1077;&#1108;&#1089;&#1090;&#1088;%20&#1089;&#1091;&#1076;&#1086;&#1074;&#1080;&#1093;%20&#1088;&#1110;&#1096;&#1077;&#1085;&#1100;_files\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Formulas="1" zoomScalePageLayoutView="0" workbookViewId="0" topLeftCell="A1">
      <selection activeCell="A17" sqref="A17:I17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70" t="s">
        <v>0</v>
      </c>
      <c r="B1" s="70"/>
      <c r="C1" s="70"/>
      <c r="D1" s="70"/>
      <c r="E1" s="70"/>
      <c r="F1" s="70"/>
      <c r="G1" s="70"/>
    </row>
    <row r="2" ht="12.75">
      <c r="A2" s="1"/>
    </row>
    <row r="3" spans="1:7" ht="35.25" customHeight="1">
      <c r="A3" s="71" t="s">
        <v>1</v>
      </c>
      <c r="B3" s="71"/>
      <c r="C3" s="71"/>
      <c r="D3" s="71"/>
      <c r="E3" s="71"/>
      <c r="F3" s="71"/>
      <c r="G3" s="71"/>
    </row>
    <row r="4" spans="2:5" ht="15.75" customHeight="1">
      <c r="B4" s="2"/>
      <c r="C4" s="3" t="s">
        <v>2</v>
      </c>
      <c r="D4" s="72" t="s">
        <v>105</v>
      </c>
      <c r="E4" s="72"/>
    </row>
    <row r="5" ht="16.5" customHeight="1" thickBot="1">
      <c r="A5" s="4"/>
    </row>
    <row r="6" spans="1:9" ht="14.25" customHeight="1" thickBot="1">
      <c r="A6" s="73" t="s">
        <v>3</v>
      </c>
      <c r="B6" s="74"/>
      <c r="C6" s="74"/>
      <c r="D6" s="74"/>
      <c r="E6" s="75"/>
      <c r="F6" s="5" t="s">
        <v>4</v>
      </c>
      <c r="G6" s="76" t="s">
        <v>5</v>
      </c>
      <c r="H6" s="77"/>
      <c r="I6" s="77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57" t="s">
        <v>6</v>
      </c>
      <c r="B8" s="58"/>
      <c r="C8" s="58"/>
      <c r="D8" s="58"/>
      <c r="E8" s="59"/>
      <c r="F8" s="12"/>
      <c r="G8" s="60" t="s">
        <v>7</v>
      </c>
      <c r="H8" s="61"/>
      <c r="I8" s="61"/>
    </row>
    <row r="9" spans="1:9" ht="25.5" customHeight="1">
      <c r="A9" s="62" t="s">
        <v>8</v>
      </c>
      <c r="B9" s="63"/>
      <c r="C9" s="63"/>
      <c r="D9" s="63"/>
      <c r="E9" s="64"/>
      <c r="F9" s="65" t="s">
        <v>9</v>
      </c>
      <c r="G9" s="60"/>
      <c r="H9" s="61"/>
      <c r="I9" s="61"/>
    </row>
    <row r="10" spans="1:9" ht="13.5" customHeight="1" thickBot="1">
      <c r="A10" s="67" t="s">
        <v>10</v>
      </c>
      <c r="B10" s="68"/>
      <c r="C10" s="68"/>
      <c r="D10" s="68"/>
      <c r="E10" s="69"/>
      <c r="F10" s="66"/>
      <c r="G10" s="60"/>
      <c r="H10" s="61"/>
      <c r="I10" s="61"/>
    </row>
    <row r="11" spans="1:9" ht="29.25" customHeight="1">
      <c r="A11" s="57" t="s">
        <v>11</v>
      </c>
      <c r="B11" s="58"/>
      <c r="C11" s="58"/>
      <c r="D11" s="58"/>
      <c r="E11" s="59"/>
      <c r="F11" s="13"/>
      <c r="G11" s="60"/>
      <c r="H11" s="61"/>
      <c r="I11" s="61"/>
    </row>
    <row r="12" spans="1:7" ht="13.5" customHeight="1">
      <c r="A12" s="78" t="s">
        <v>12</v>
      </c>
      <c r="B12" s="79"/>
      <c r="C12" s="79"/>
      <c r="D12" s="79"/>
      <c r="E12" s="80"/>
      <c r="F12" s="65" t="s">
        <v>13</v>
      </c>
      <c r="G12" s="14"/>
    </row>
    <row r="13" spans="1:9" ht="51.75" customHeight="1" thickBot="1">
      <c r="A13" s="81" t="s">
        <v>14</v>
      </c>
      <c r="B13" s="82"/>
      <c r="C13" s="82"/>
      <c r="D13" s="82"/>
      <c r="E13" s="83"/>
      <c r="F13" s="66"/>
      <c r="G13" s="14"/>
      <c r="H13" s="15"/>
      <c r="I13" s="15" t="s">
        <v>15</v>
      </c>
    </row>
    <row r="14" spans="1:7" ht="25.5" customHeight="1">
      <c r="A14" s="57" t="s">
        <v>16</v>
      </c>
      <c r="B14" s="58"/>
      <c r="C14" s="58"/>
      <c r="D14" s="58"/>
      <c r="E14" s="59"/>
      <c r="F14" s="84" t="s">
        <v>17</v>
      </c>
      <c r="G14" s="14"/>
    </row>
    <row r="15" spans="1:7" ht="12.75" customHeight="1" thickBot="1">
      <c r="A15" s="81" t="s">
        <v>18</v>
      </c>
      <c r="B15" s="82"/>
      <c r="C15" s="82"/>
      <c r="D15" s="82"/>
      <c r="E15" s="83"/>
      <c r="F15" s="66"/>
      <c r="G15" s="14"/>
    </row>
    <row r="16" ht="13.5" customHeight="1" thickBot="1">
      <c r="A16" s="1"/>
    </row>
    <row r="17" spans="1:9" s="16" customFormat="1" ht="13.5" customHeight="1" thickBot="1">
      <c r="A17" s="91" t="s">
        <v>19</v>
      </c>
      <c r="B17" s="92"/>
      <c r="C17" s="92"/>
      <c r="D17" s="92"/>
      <c r="E17" s="92"/>
      <c r="F17" s="92"/>
      <c r="G17" s="92"/>
      <c r="H17" s="92"/>
      <c r="I17" s="93"/>
    </row>
    <row r="18" spans="1:9" s="16" customFormat="1" ht="14.25" customHeight="1" thickBot="1">
      <c r="A18" s="94" t="s">
        <v>20</v>
      </c>
      <c r="B18" s="95"/>
      <c r="C18" s="95"/>
      <c r="D18" s="95"/>
      <c r="E18" s="95"/>
      <c r="F18" s="95"/>
      <c r="G18" s="95"/>
      <c r="H18" s="95"/>
      <c r="I18" s="96"/>
    </row>
    <row r="19" spans="1:9" s="16" customFormat="1" ht="13.5" customHeight="1" thickBot="1">
      <c r="A19" s="97"/>
      <c r="B19" s="98"/>
      <c r="C19" s="98"/>
      <c r="D19" s="98"/>
      <c r="E19" s="98"/>
      <c r="F19" s="98"/>
      <c r="G19" s="98"/>
      <c r="H19" s="98"/>
      <c r="I19" s="99"/>
    </row>
    <row r="20" spans="1:9" s="16" customFormat="1" ht="13.5" customHeight="1" thickBot="1">
      <c r="A20" s="91" t="s">
        <v>21</v>
      </c>
      <c r="B20" s="92"/>
      <c r="C20" s="92"/>
      <c r="D20" s="92"/>
      <c r="E20" s="92"/>
      <c r="F20" s="92"/>
      <c r="G20" s="92"/>
      <c r="H20" s="92"/>
      <c r="I20" s="93"/>
    </row>
    <row r="21" spans="1:9" s="16" customFormat="1" ht="13.5" customHeight="1" thickBot="1">
      <c r="A21" s="97"/>
      <c r="B21" s="98"/>
      <c r="C21" s="98"/>
      <c r="D21" s="98"/>
      <c r="E21" s="98"/>
      <c r="F21" s="98"/>
      <c r="G21" s="98"/>
      <c r="H21" s="98"/>
      <c r="I21" s="99"/>
    </row>
    <row r="22" spans="1:9" s="16" customFormat="1" ht="13.5" customHeight="1" thickBot="1">
      <c r="A22" s="97"/>
      <c r="B22" s="98"/>
      <c r="C22" s="98"/>
      <c r="D22" s="98"/>
      <c r="E22" s="98"/>
      <c r="F22" s="98"/>
      <c r="G22" s="98"/>
      <c r="H22" s="98"/>
      <c r="I22" s="99"/>
    </row>
    <row r="23" spans="1:9" s="16" customFormat="1" ht="13.5" customHeight="1" thickBot="1">
      <c r="A23" s="85" t="s">
        <v>22</v>
      </c>
      <c r="B23" s="87" t="s">
        <v>23</v>
      </c>
      <c r="C23" s="88"/>
      <c r="D23" s="88"/>
      <c r="E23" s="88"/>
      <c r="F23" s="88"/>
      <c r="G23" s="88"/>
      <c r="H23" s="88"/>
      <c r="I23" s="89"/>
    </row>
    <row r="24" spans="1:9" s="16" customFormat="1" ht="67.5" customHeight="1" thickBot="1">
      <c r="A24" s="86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90" t="s">
        <v>31</v>
      </c>
      <c r="B26" s="90"/>
      <c r="C26" s="90"/>
      <c r="D26" s="90"/>
      <c r="E26" s="90"/>
      <c r="F26" s="90"/>
    </row>
    <row r="27" s="16" customFormat="1" ht="12.75"/>
  </sheetData>
  <sheetProtection/>
  <mergeCells count="26"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  <mergeCell ref="A12:E12"/>
    <mergeCell ref="F12:F13"/>
    <mergeCell ref="A13:E13"/>
    <mergeCell ref="A14:E14"/>
    <mergeCell ref="F14:F15"/>
    <mergeCell ref="A15:E15"/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4">
      <selection activeCell="N31" sqref="N31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7" width="9.33203125" style="23" hidden="1" customWidth="1"/>
    <col min="8" max="9" width="9.33203125" style="28" hidden="1" customWidth="1"/>
    <col min="10" max="16384" width="9.33203125" style="23" customWidth="1"/>
  </cols>
  <sheetData>
    <row r="2" spans="1:9" s="29" customFormat="1" ht="67.5" customHeight="1">
      <c r="A2" s="30" t="s">
        <v>32</v>
      </c>
      <c r="B2" s="31" t="s">
        <v>33</v>
      </c>
      <c r="C2" s="32" t="s">
        <v>34</v>
      </c>
      <c r="D2" s="33" t="s">
        <v>35</v>
      </c>
      <c r="E2" s="34" t="s">
        <v>36</v>
      </c>
      <c r="H2" s="35"/>
      <c r="I2" s="35"/>
    </row>
    <row r="3" spans="1:9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H3" s="40"/>
      <c r="I3" s="40"/>
    </row>
    <row r="4" spans="1:9" ht="55.5" customHeight="1">
      <c r="A4" s="41" t="s">
        <v>39</v>
      </c>
      <c r="B4" s="38" t="s">
        <v>40</v>
      </c>
      <c r="C4" s="42">
        <v>425929</v>
      </c>
      <c r="D4" s="43">
        <v>1289051.1</v>
      </c>
      <c r="E4" s="43">
        <v>3026.45</v>
      </c>
      <c r="F4" s="26">
        <f>SUM(C5:C16)</f>
        <v>421718</v>
      </c>
      <c r="G4" s="27">
        <f>SUM(D5:D16)</f>
        <v>1225007.5</v>
      </c>
      <c r="H4" s="44">
        <f>F4-C4</f>
        <v>-4211</v>
      </c>
      <c r="I4" s="45">
        <f>G4-D4</f>
        <v>-64043.60000000009</v>
      </c>
    </row>
    <row r="5" spans="1:5" ht="12.75" customHeight="1">
      <c r="A5" s="41" t="s">
        <v>41</v>
      </c>
      <c r="B5" s="38" t="s">
        <v>42</v>
      </c>
      <c r="C5" s="42">
        <v>388</v>
      </c>
      <c r="D5" s="43">
        <v>227.5</v>
      </c>
      <c r="E5" s="43">
        <v>586.41</v>
      </c>
    </row>
    <row r="6" spans="1:5" ht="12.75" customHeight="1">
      <c r="A6" s="41" t="s">
        <v>43</v>
      </c>
      <c r="B6" s="38" t="s">
        <v>44</v>
      </c>
      <c r="C6" s="42">
        <v>657</v>
      </c>
      <c r="D6" s="43">
        <v>582</v>
      </c>
      <c r="E6" s="43">
        <v>885.86</v>
      </c>
    </row>
    <row r="7" spans="1:5" ht="12.75" customHeight="1">
      <c r="A7" s="41" t="s">
        <v>45</v>
      </c>
      <c r="B7" s="38" t="s">
        <v>46</v>
      </c>
      <c r="C7" s="42">
        <v>1844</v>
      </c>
      <c r="D7" s="43">
        <v>1996.1</v>
      </c>
      <c r="E7" s="43">
        <v>1082.49</v>
      </c>
    </row>
    <row r="8" spans="1:5" ht="12.75" customHeight="1">
      <c r="A8" s="41" t="s">
        <v>47</v>
      </c>
      <c r="B8" s="38" t="s">
        <v>48</v>
      </c>
      <c r="C8" s="42">
        <v>131</v>
      </c>
      <c r="D8" s="43">
        <v>149.7</v>
      </c>
      <c r="E8" s="43">
        <v>1142.71</v>
      </c>
    </row>
    <row r="9" spans="1:5" ht="12.75" customHeight="1">
      <c r="A9" s="41" t="s">
        <v>49</v>
      </c>
      <c r="B9" s="38" t="s">
        <v>50</v>
      </c>
      <c r="C9" s="42">
        <v>96</v>
      </c>
      <c r="D9" s="43">
        <v>119.9</v>
      </c>
      <c r="E9" s="43">
        <v>1248.34</v>
      </c>
    </row>
    <row r="10" spans="1:5" ht="12.75" customHeight="1">
      <c r="A10" s="41" t="s">
        <v>51</v>
      </c>
      <c r="B10" s="38" t="s">
        <v>52</v>
      </c>
      <c r="C10" s="42">
        <v>69</v>
      </c>
      <c r="D10" s="43">
        <v>93.6</v>
      </c>
      <c r="E10" s="43">
        <v>1356.71</v>
      </c>
    </row>
    <row r="11" spans="1:5" ht="12.75" customHeight="1">
      <c r="A11" s="41" t="s">
        <v>53</v>
      </c>
      <c r="B11" s="38" t="s">
        <v>54</v>
      </c>
      <c r="C11" s="42">
        <v>71</v>
      </c>
      <c r="D11" s="43">
        <v>102.6</v>
      </c>
      <c r="E11" s="43">
        <v>1444.89</v>
      </c>
    </row>
    <row r="12" spans="1:5" ht="12.75" customHeight="1">
      <c r="A12" s="41" t="s">
        <v>55</v>
      </c>
      <c r="B12" s="38" t="s">
        <v>56</v>
      </c>
      <c r="C12" s="42">
        <v>79478</v>
      </c>
      <c r="D12" s="43">
        <v>144607.3</v>
      </c>
      <c r="E12" s="43">
        <v>1819.46</v>
      </c>
    </row>
    <row r="13" spans="1:5" ht="12.75" customHeight="1">
      <c r="A13" s="41" t="s">
        <v>57</v>
      </c>
      <c r="B13" s="38" t="s">
        <v>58</v>
      </c>
      <c r="C13" s="42">
        <v>202930</v>
      </c>
      <c r="D13" s="43">
        <v>502884.8</v>
      </c>
      <c r="E13" s="43">
        <v>2478.12</v>
      </c>
    </row>
    <row r="14" spans="1:5" ht="12.75" customHeight="1">
      <c r="A14" s="41" t="s">
        <v>59</v>
      </c>
      <c r="B14" s="38" t="s">
        <v>60</v>
      </c>
      <c r="C14" s="42">
        <v>82498</v>
      </c>
      <c r="D14" s="43">
        <v>281260.5</v>
      </c>
      <c r="E14" s="43">
        <v>3409.3</v>
      </c>
    </row>
    <row r="15" spans="1:5" ht="12.75" customHeight="1">
      <c r="A15" s="41" t="s">
        <v>61</v>
      </c>
      <c r="B15" s="38" t="s">
        <v>62</v>
      </c>
      <c r="C15" s="42">
        <v>26612</v>
      </c>
      <c r="D15" s="43">
        <v>118169.3</v>
      </c>
      <c r="E15" s="43">
        <v>4440.45</v>
      </c>
    </row>
    <row r="16" spans="1:5" ht="12.75" customHeight="1">
      <c r="A16" s="41" t="s">
        <v>63</v>
      </c>
      <c r="B16" s="38" t="s">
        <v>64</v>
      </c>
      <c r="C16" s="42">
        <v>26944</v>
      </c>
      <c r="D16" s="43">
        <v>174814.2</v>
      </c>
      <c r="E16" s="43">
        <v>6488.06</v>
      </c>
    </row>
    <row r="17" spans="1:5" ht="12.75" customHeight="1">
      <c r="A17" s="41" t="s">
        <v>65</v>
      </c>
      <c r="B17" s="46" t="s">
        <v>66</v>
      </c>
      <c r="C17" s="42">
        <v>4211</v>
      </c>
      <c r="D17" s="43">
        <v>64043.6</v>
      </c>
      <c r="E17" s="43">
        <v>15208.65</v>
      </c>
    </row>
    <row r="18" spans="1:9" ht="45.75" customHeight="1">
      <c r="A18" s="41" t="s">
        <v>67</v>
      </c>
      <c r="B18" s="46" t="s">
        <v>68</v>
      </c>
      <c r="C18" s="42">
        <v>329662</v>
      </c>
      <c r="D18" s="43">
        <v>1031824.9</v>
      </c>
      <c r="E18" s="43">
        <v>3129.95</v>
      </c>
      <c r="F18" s="26">
        <f>SUM(C18:C23)</f>
        <v>425929</v>
      </c>
      <c r="G18" s="27">
        <f>SUM(D18:D23)</f>
        <v>1289051.0999999999</v>
      </c>
      <c r="H18" s="44">
        <f>F18-C4</f>
        <v>0</v>
      </c>
      <c r="I18" s="45">
        <f>G18-D4</f>
        <v>0</v>
      </c>
    </row>
    <row r="19" spans="1:5" ht="14.25" customHeight="1">
      <c r="A19" s="41" t="s">
        <v>69</v>
      </c>
      <c r="B19" s="46" t="s">
        <v>70</v>
      </c>
      <c r="C19" s="42">
        <v>64499</v>
      </c>
      <c r="D19" s="43">
        <v>165048.1</v>
      </c>
      <c r="E19" s="43">
        <v>2558.92</v>
      </c>
    </row>
    <row r="20" spans="1:5" ht="14.25" customHeight="1">
      <c r="A20" s="41" t="s">
        <v>71</v>
      </c>
      <c r="B20" s="46" t="s">
        <v>72</v>
      </c>
      <c r="C20" s="42">
        <v>18504</v>
      </c>
      <c r="D20" s="43">
        <v>46365.7</v>
      </c>
      <c r="E20" s="43">
        <v>2505.71</v>
      </c>
    </row>
    <row r="21" spans="1:5" ht="14.25" customHeight="1">
      <c r="A21" s="41" t="s">
        <v>73</v>
      </c>
      <c r="B21" s="46" t="s">
        <v>74</v>
      </c>
      <c r="C21" s="42">
        <v>10289</v>
      </c>
      <c r="D21" s="43">
        <v>29578</v>
      </c>
      <c r="E21" s="43">
        <v>2874.73</v>
      </c>
    </row>
    <row r="22" spans="1:5" ht="14.25" customHeight="1">
      <c r="A22" s="41" t="s">
        <v>75</v>
      </c>
      <c r="B22" s="46" t="s">
        <v>76</v>
      </c>
      <c r="C22" s="42">
        <v>2847</v>
      </c>
      <c r="D22" s="43">
        <v>5075</v>
      </c>
      <c r="E22" s="43">
        <v>1782.58</v>
      </c>
    </row>
    <row r="23" spans="1:5" ht="14.25" customHeight="1">
      <c r="A23" s="41" t="s">
        <v>77</v>
      </c>
      <c r="B23" s="46" t="s">
        <v>78</v>
      </c>
      <c r="C23" s="42">
        <v>128</v>
      </c>
      <c r="D23" s="43">
        <v>11159.4</v>
      </c>
      <c r="E23" s="43">
        <v>87182.6</v>
      </c>
    </row>
    <row r="24" spans="1:9" ht="42.75" customHeight="1">
      <c r="A24" s="41" t="s">
        <v>79</v>
      </c>
      <c r="B24" s="46" t="s">
        <v>80</v>
      </c>
      <c r="C24" s="42">
        <v>3358</v>
      </c>
      <c r="D24" s="43">
        <v>3437.9</v>
      </c>
      <c r="E24" s="43">
        <v>1023.78</v>
      </c>
      <c r="F24" s="26">
        <f>SUM(C24:C26)</f>
        <v>425929</v>
      </c>
      <c r="G24" s="27">
        <f>SUM(D24:D26)</f>
        <v>1289051.1</v>
      </c>
      <c r="H24" s="44">
        <f>F24-C4</f>
        <v>0</v>
      </c>
      <c r="I24" s="45">
        <f>G24-D4</f>
        <v>0</v>
      </c>
    </row>
    <row r="25" spans="1:5" ht="11.25" customHeight="1">
      <c r="A25" s="41" t="s">
        <v>81</v>
      </c>
      <c r="B25" s="46" t="s">
        <v>82</v>
      </c>
      <c r="C25" s="42">
        <v>53323</v>
      </c>
      <c r="D25" s="43">
        <v>94328.4</v>
      </c>
      <c r="E25" s="43">
        <v>1769</v>
      </c>
    </row>
    <row r="26" spans="1:5" ht="11.25" customHeight="1">
      <c r="A26" s="41" t="s">
        <v>83</v>
      </c>
      <c r="B26" s="46" t="s">
        <v>84</v>
      </c>
      <c r="C26" s="42">
        <v>369248</v>
      </c>
      <c r="D26" s="43">
        <v>1191284.8</v>
      </c>
      <c r="E26" s="43">
        <v>3226.25</v>
      </c>
    </row>
    <row r="27" spans="1:5" ht="22.5" customHeight="1">
      <c r="A27" s="41" t="s">
        <v>85</v>
      </c>
      <c r="B27" s="46" t="s">
        <v>86</v>
      </c>
      <c r="C27" s="42">
        <v>84259</v>
      </c>
      <c r="D27" s="43">
        <v>254167</v>
      </c>
      <c r="E27" s="43">
        <v>3016.3</v>
      </c>
    </row>
    <row r="28" spans="1:5" s="48" customFormat="1" ht="22.5" customHeight="1">
      <c r="A28" s="41" t="s">
        <v>87</v>
      </c>
      <c r="B28" s="46" t="s">
        <v>88</v>
      </c>
      <c r="C28" s="42">
        <v>0</v>
      </c>
      <c r="D28" s="43">
        <v>0</v>
      </c>
      <c r="E28" s="43">
        <v>0</v>
      </c>
    </row>
    <row r="29" spans="1:5" s="48" customFormat="1" ht="6.75" customHeight="1">
      <c r="A29" s="49"/>
      <c r="B29" s="50"/>
      <c r="C29" s="51"/>
      <c r="D29" s="52"/>
      <c r="E29" s="52"/>
    </row>
    <row r="30" spans="1:5" ht="11.25" customHeight="1">
      <c r="A30" s="100" t="s">
        <v>89</v>
      </c>
      <c r="B30" s="100"/>
      <c r="C30" s="100"/>
      <c r="D30" s="100"/>
      <c r="E30" s="100"/>
    </row>
    <row r="31" spans="1:5" ht="11.25" customHeight="1">
      <c r="A31" s="100"/>
      <c r="B31" s="100"/>
      <c r="C31" s="100"/>
      <c r="D31" s="100"/>
      <c r="E31" s="100"/>
    </row>
    <row r="32" spans="1:7" ht="40.5" customHeight="1">
      <c r="A32" s="101" t="s">
        <v>90</v>
      </c>
      <c r="B32" s="101"/>
      <c r="C32" s="101"/>
      <c r="D32" s="101" t="s">
        <v>91</v>
      </c>
      <c r="E32" s="101"/>
      <c r="F32" s="101"/>
      <c r="G32" s="101"/>
    </row>
    <row r="34" spans="1:3" ht="22.5" customHeight="1">
      <c r="A34" s="101" t="s">
        <v>92</v>
      </c>
      <c r="B34" s="101"/>
      <c r="C34" s="101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D27" sqref="D27"/>
    </sheetView>
  </sheetViews>
  <sheetFormatPr defaultColWidth="9.33203125" defaultRowHeight="12.75"/>
  <cols>
    <col min="7" max="7" width="23.83203125" style="0" customWidth="1"/>
  </cols>
  <sheetData>
    <row r="2" spans="2:7" ht="12.75">
      <c r="B2" s="1" t="s">
        <v>93</v>
      </c>
      <c r="G2" s="1" t="s">
        <v>94</v>
      </c>
    </row>
    <row r="3" spans="2:7" ht="12.75">
      <c r="B3" s="1" t="s">
        <v>40</v>
      </c>
      <c r="C3" s="42">
        <f>5pf!C4</f>
        <v>425929</v>
      </c>
      <c r="D3" s="1" t="s">
        <v>95</v>
      </c>
      <c r="E3" s="1" t="s">
        <v>96</v>
      </c>
      <c r="F3" s="42">
        <f>SUM(5pf!C5:C17)</f>
        <v>425929</v>
      </c>
      <c r="G3" t="str">
        <f>IF(F3=C3,"+","-")</f>
        <v>+</v>
      </c>
    </row>
    <row r="4" spans="2:7" ht="12.75">
      <c r="B4" s="1" t="s">
        <v>40</v>
      </c>
      <c r="C4" s="42">
        <f>5pf!C4</f>
        <v>425929</v>
      </c>
      <c r="D4" s="1" t="s">
        <v>95</v>
      </c>
      <c r="E4" s="1" t="s">
        <v>97</v>
      </c>
      <c r="F4" s="42">
        <f>SUM(5pf!C18:C23)</f>
        <v>425929</v>
      </c>
      <c r="G4" t="str">
        <f>IF(F4=C4,"+","-")</f>
        <v>+</v>
      </c>
    </row>
    <row r="5" spans="2:7" ht="12.75">
      <c r="B5" s="1" t="s">
        <v>40</v>
      </c>
      <c r="C5" s="42">
        <f>5pf!C4</f>
        <v>425929</v>
      </c>
      <c r="D5" s="1" t="s">
        <v>95</v>
      </c>
      <c r="E5" s="1" t="s">
        <v>98</v>
      </c>
      <c r="F5" s="42">
        <f>SUM(5pf!C24:C26)</f>
        <v>425929</v>
      </c>
      <c r="G5" t="str">
        <f>IF(F5=C5,"+","-")</f>
        <v>+</v>
      </c>
    </row>
    <row r="6" spans="2:7" ht="12.75">
      <c r="B6" s="1" t="s">
        <v>40</v>
      </c>
      <c r="C6" s="42">
        <f>5pf!C4</f>
        <v>425929</v>
      </c>
      <c r="D6" s="1" t="s">
        <v>99</v>
      </c>
      <c r="E6" s="1" t="s">
        <v>86</v>
      </c>
      <c r="F6" s="42">
        <f>5pf!C27</f>
        <v>84259</v>
      </c>
      <c r="G6" t="str">
        <f>IF(F6&lt;=C6,"+","-")</f>
        <v>+</v>
      </c>
    </row>
    <row r="7" spans="2:7" ht="12.75">
      <c r="B7" s="1" t="s">
        <v>88</v>
      </c>
      <c r="C7" s="42">
        <f>5pf!C28</f>
        <v>0</v>
      </c>
      <c r="D7" s="1" t="s">
        <v>95</v>
      </c>
      <c r="E7" s="1" t="s">
        <v>100</v>
      </c>
      <c r="F7" s="42">
        <f>'5pf (раб)'!C28</f>
        <v>0</v>
      </c>
      <c r="G7" t="str">
        <f>IF(F7=C7,"+","-")</f>
        <v>+</v>
      </c>
    </row>
    <row r="8" ht="12.75">
      <c r="B8" s="1" t="s">
        <v>101</v>
      </c>
    </row>
    <row r="9" spans="2:7" ht="12.75">
      <c r="B9" s="1" t="s">
        <v>40</v>
      </c>
      <c r="C9" s="43">
        <f>5pf!D4</f>
        <v>1289051.1</v>
      </c>
      <c r="D9" s="1" t="s">
        <v>95</v>
      </c>
      <c r="E9" s="1" t="s">
        <v>96</v>
      </c>
      <c r="F9" s="43">
        <f>SUM(5pf!D5:D17)</f>
        <v>1289051.1</v>
      </c>
      <c r="G9" t="str">
        <f>IF(F9=C9,"+","-")</f>
        <v>+</v>
      </c>
    </row>
    <row r="10" spans="2:7" ht="12.75">
      <c r="B10" s="1" t="s">
        <v>40</v>
      </c>
      <c r="C10" s="43">
        <f>5pf!D4</f>
        <v>1289051.1</v>
      </c>
      <c r="D10" s="1" t="s">
        <v>95</v>
      </c>
      <c r="E10" s="1" t="s">
        <v>97</v>
      </c>
      <c r="F10" s="43">
        <f>SUM(5pf!D18:D23)</f>
        <v>1289051.0999999999</v>
      </c>
      <c r="G10" t="str">
        <f>IF(F10=C10,"+","-")</f>
        <v>+</v>
      </c>
    </row>
    <row r="11" spans="2:7" ht="12.75">
      <c r="B11" s="1" t="s">
        <v>40</v>
      </c>
      <c r="C11" s="43">
        <f>5pf!D4</f>
        <v>1289051.1</v>
      </c>
      <c r="D11" s="1" t="s">
        <v>95</v>
      </c>
      <c r="E11" s="1" t="s">
        <v>98</v>
      </c>
      <c r="F11" s="43">
        <f>SUM(5pf!D24:D26)</f>
        <v>1289051.1</v>
      </c>
      <c r="G11" t="str">
        <f>IF(F11=C11,"+","-")</f>
        <v>+</v>
      </c>
    </row>
    <row r="12" spans="2:7" ht="12.75">
      <c r="B12" s="1" t="s">
        <v>40</v>
      </c>
      <c r="C12" s="43">
        <f>5pf!D4</f>
        <v>1289051.1</v>
      </c>
      <c r="D12" s="1" t="s">
        <v>99</v>
      </c>
      <c r="E12" s="1" t="s">
        <v>86</v>
      </c>
      <c r="F12" s="43">
        <f>5pf!D27</f>
        <v>254167</v>
      </c>
      <c r="G12" t="str">
        <f>IF(F12&lt;=C12,"+","-")</f>
        <v>+</v>
      </c>
    </row>
    <row r="13" spans="2:7" ht="12.75">
      <c r="B13" s="1" t="s">
        <v>88</v>
      </c>
      <c r="C13" s="43">
        <f>5pf!D28</f>
        <v>0</v>
      </c>
      <c r="D13" s="1" t="s">
        <v>95</v>
      </c>
      <c r="E13" s="1" t="s">
        <v>100</v>
      </c>
      <c r="F13" s="43">
        <f>'5pf (раб)'!D28</f>
        <v>0</v>
      </c>
      <c r="G13" t="str">
        <f>IF(F13=C13,"+","-")</f>
        <v>+</v>
      </c>
    </row>
  </sheetData>
  <sheetProtection/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Formulas="1" tabSelected="1" zoomScalePageLayoutView="0" workbookViewId="0" topLeftCell="A1">
      <selection activeCell="A18" sqref="A18:I18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70" t="s">
        <v>0</v>
      </c>
      <c r="B1" s="70"/>
      <c r="C1" s="70"/>
      <c r="D1" s="70"/>
      <c r="E1" s="70"/>
      <c r="F1" s="70"/>
      <c r="G1" s="70"/>
    </row>
    <row r="2" ht="12.75">
      <c r="A2" s="1"/>
    </row>
    <row r="3" spans="1:7" ht="35.25" customHeight="1">
      <c r="A3" s="71" t="s">
        <v>102</v>
      </c>
      <c r="B3" s="71"/>
      <c r="C3" s="71"/>
      <c r="D3" s="71"/>
      <c r="E3" s="71"/>
      <c r="F3" s="71"/>
      <c r="G3" s="71"/>
    </row>
    <row r="4" spans="2:5" ht="15.75" customHeight="1">
      <c r="B4" s="2"/>
      <c r="C4" s="3" t="s">
        <v>2</v>
      </c>
      <c r="D4" s="72" t="s">
        <v>105</v>
      </c>
      <c r="E4" s="72"/>
    </row>
    <row r="5" ht="16.5" customHeight="1" thickBot="1">
      <c r="A5" s="4"/>
    </row>
    <row r="6" spans="1:9" ht="14.25" customHeight="1" thickBot="1">
      <c r="A6" s="73" t="s">
        <v>3</v>
      </c>
      <c r="B6" s="74"/>
      <c r="C6" s="74"/>
      <c r="D6" s="74"/>
      <c r="E6" s="75"/>
      <c r="F6" s="5" t="s">
        <v>4</v>
      </c>
      <c r="G6" s="76" t="s">
        <v>5</v>
      </c>
      <c r="H6" s="77"/>
      <c r="I6" s="77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57" t="s">
        <v>6</v>
      </c>
      <c r="B8" s="58"/>
      <c r="C8" s="58"/>
      <c r="D8" s="58"/>
      <c r="E8" s="59"/>
      <c r="F8" s="12"/>
      <c r="G8" s="60" t="s">
        <v>7</v>
      </c>
      <c r="H8" s="61"/>
      <c r="I8" s="61"/>
    </row>
    <row r="9" spans="1:9" ht="25.5" customHeight="1">
      <c r="A9" s="62" t="s">
        <v>8</v>
      </c>
      <c r="B9" s="63"/>
      <c r="C9" s="63"/>
      <c r="D9" s="63"/>
      <c r="E9" s="64"/>
      <c r="F9" s="65" t="s">
        <v>9</v>
      </c>
      <c r="G9" s="60"/>
      <c r="H9" s="61"/>
      <c r="I9" s="61"/>
    </row>
    <row r="10" spans="1:9" ht="13.5" customHeight="1" thickBot="1">
      <c r="A10" s="67" t="s">
        <v>10</v>
      </c>
      <c r="B10" s="68"/>
      <c r="C10" s="68"/>
      <c r="D10" s="68"/>
      <c r="E10" s="69"/>
      <c r="F10" s="66"/>
      <c r="G10" s="60"/>
      <c r="H10" s="61"/>
      <c r="I10" s="61"/>
    </row>
    <row r="11" spans="1:9" ht="29.25" customHeight="1">
      <c r="A11" s="57" t="s">
        <v>11</v>
      </c>
      <c r="B11" s="58"/>
      <c r="C11" s="58"/>
      <c r="D11" s="58"/>
      <c r="E11" s="59"/>
      <c r="F11" s="13"/>
      <c r="G11" s="60"/>
      <c r="H11" s="61"/>
      <c r="I11" s="61"/>
    </row>
    <row r="12" spans="1:7" ht="13.5" customHeight="1">
      <c r="A12" s="78" t="s">
        <v>12</v>
      </c>
      <c r="B12" s="79"/>
      <c r="C12" s="79"/>
      <c r="D12" s="79"/>
      <c r="E12" s="80"/>
      <c r="F12" s="65" t="s">
        <v>13</v>
      </c>
      <c r="G12" s="14"/>
    </row>
    <row r="13" spans="1:9" ht="51.75" customHeight="1" thickBot="1">
      <c r="A13" s="81" t="s">
        <v>14</v>
      </c>
      <c r="B13" s="82"/>
      <c r="C13" s="82"/>
      <c r="D13" s="82"/>
      <c r="E13" s="83"/>
      <c r="F13" s="66"/>
      <c r="G13" s="14"/>
      <c r="H13" s="15"/>
      <c r="I13" s="15" t="s">
        <v>15</v>
      </c>
    </row>
    <row r="14" spans="1:7" ht="25.5" customHeight="1">
      <c r="A14" s="57" t="s">
        <v>16</v>
      </c>
      <c r="B14" s="58"/>
      <c r="C14" s="58"/>
      <c r="D14" s="58"/>
      <c r="E14" s="59"/>
      <c r="F14" s="84" t="s">
        <v>17</v>
      </c>
      <c r="G14" s="14"/>
    </row>
    <row r="15" spans="1:7" ht="12.75" customHeight="1" thickBot="1">
      <c r="A15" s="81" t="s">
        <v>18</v>
      </c>
      <c r="B15" s="82"/>
      <c r="C15" s="82"/>
      <c r="D15" s="82"/>
      <c r="E15" s="83"/>
      <c r="F15" s="66"/>
      <c r="G15" s="14"/>
    </row>
    <row r="16" ht="13.5" customHeight="1" thickBot="1">
      <c r="A16" s="1"/>
    </row>
    <row r="17" spans="1:9" s="16" customFormat="1" ht="13.5" customHeight="1" thickBot="1">
      <c r="A17" s="91" t="s">
        <v>19</v>
      </c>
      <c r="B17" s="92"/>
      <c r="C17" s="92"/>
      <c r="D17" s="92"/>
      <c r="E17" s="92"/>
      <c r="F17" s="92"/>
      <c r="G17" s="92"/>
      <c r="H17" s="92"/>
      <c r="I17" s="93"/>
    </row>
    <row r="18" spans="1:9" s="16" customFormat="1" ht="14.25" customHeight="1" thickBot="1">
      <c r="A18" s="94" t="s">
        <v>20</v>
      </c>
      <c r="B18" s="95"/>
      <c r="C18" s="95"/>
      <c r="D18" s="95"/>
      <c r="E18" s="95"/>
      <c r="F18" s="95"/>
      <c r="G18" s="95"/>
      <c r="H18" s="95"/>
      <c r="I18" s="96"/>
    </row>
    <row r="19" spans="1:9" s="16" customFormat="1" ht="13.5" customHeight="1" thickBot="1">
      <c r="A19" s="97"/>
      <c r="B19" s="98"/>
      <c r="C19" s="98"/>
      <c r="D19" s="98"/>
      <c r="E19" s="98"/>
      <c r="F19" s="98"/>
      <c r="G19" s="98"/>
      <c r="H19" s="98"/>
      <c r="I19" s="99"/>
    </row>
    <row r="20" spans="1:9" s="16" customFormat="1" ht="13.5" customHeight="1" thickBot="1">
      <c r="A20" s="91" t="s">
        <v>21</v>
      </c>
      <c r="B20" s="92"/>
      <c r="C20" s="92"/>
      <c r="D20" s="92"/>
      <c r="E20" s="92"/>
      <c r="F20" s="92"/>
      <c r="G20" s="92"/>
      <c r="H20" s="92"/>
      <c r="I20" s="93"/>
    </row>
    <row r="21" spans="1:9" s="16" customFormat="1" ht="13.5" customHeight="1" thickBot="1">
      <c r="A21" s="97"/>
      <c r="B21" s="98"/>
      <c r="C21" s="98"/>
      <c r="D21" s="98"/>
      <c r="E21" s="98"/>
      <c r="F21" s="98"/>
      <c r="G21" s="98"/>
      <c r="H21" s="98"/>
      <c r="I21" s="99"/>
    </row>
    <row r="22" spans="1:9" s="16" customFormat="1" ht="13.5" customHeight="1" thickBot="1">
      <c r="A22" s="97"/>
      <c r="B22" s="98"/>
      <c r="C22" s="98"/>
      <c r="D22" s="98"/>
      <c r="E22" s="98"/>
      <c r="F22" s="98"/>
      <c r="G22" s="98"/>
      <c r="H22" s="98"/>
      <c r="I22" s="99"/>
    </row>
    <row r="23" spans="1:9" s="16" customFormat="1" ht="13.5" customHeight="1" thickBot="1">
      <c r="A23" s="85" t="s">
        <v>22</v>
      </c>
      <c r="B23" s="87" t="s">
        <v>23</v>
      </c>
      <c r="C23" s="88"/>
      <c r="D23" s="88"/>
      <c r="E23" s="88"/>
      <c r="F23" s="88"/>
      <c r="G23" s="88"/>
      <c r="H23" s="88"/>
      <c r="I23" s="89"/>
    </row>
    <row r="24" spans="1:9" s="16" customFormat="1" ht="67.5" customHeight="1" thickBot="1">
      <c r="A24" s="86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90" t="s">
        <v>31</v>
      </c>
      <c r="B26" s="90"/>
      <c r="C26" s="90"/>
      <c r="D26" s="90"/>
      <c r="E26" s="90"/>
      <c r="F26" s="90"/>
    </row>
    <row r="27" s="16" customFormat="1" ht="12.75"/>
  </sheetData>
  <sheetProtection/>
  <mergeCells count="26"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  <mergeCell ref="A12:E12"/>
    <mergeCell ref="F12:F13"/>
    <mergeCell ref="A13:E13"/>
    <mergeCell ref="A14:E14"/>
    <mergeCell ref="F14:F15"/>
    <mergeCell ref="A15:E15"/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3">
      <selection activeCell="N19" sqref="N19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6" width="9.33203125" style="23" hidden="1" customWidth="1"/>
    <col min="7" max="7" width="9.33203125" style="28" hidden="1" customWidth="1"/>
    <col min="8" max="9" width="9.33203125" style="23" hidden="1" customWidth="1"/>
    <col min="10" max="11" width="9.33203125" style="28" hidden="1" customWidth="1"/>
    <col min="12" max="16384" width="9.33203125" style="23" customWidth="1"/>
  </cols>
  <sheetData>
    <row r="2" spans="1:11" s="29" customFormat="1" ht="67.5" customHeight="1">
      <c r="A2" s="30" t="s">
        <v>32</v>
      </c>
      <c r="B2" s="31" t="s">
        <v>33</v>
      </c>
      <c r="C2" s="32" t="s">
        <v>103</v>
      </c>
      <c r="D2" s="33" t="s">
        <v>35</v>
      </c>
      <c r="E2" s="34" t="s">
        <v>36</v>
      </c>
      <c r="G2" s="35"/>
      <c r="J2" s="35"/>
      <c r="K2" s="35"/>
    </row>
    <row r="3" spans="1:11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G3" s="40"/>
      <c r="J3" s="40"/>
      <c r="K3" s="40"/>
    </row>
    <row r="4" spans="1:11" ht="55.5" customHeight="1">
      <c r="A4" s="41" t="s">
        <v>39</v>
      </c>
      <c r="B4" s="38" t="s">
        <v>40</v>
      </c>
      <c r="C4" s="53">
        <v>84259</v>
      </c>
      <c r="D4" s="54">
        <v>254167</v>
      </c>
      <c r="E4" s="54">
        <v>3016.5</v>
      </c>
      <c r="F4" s="23" t="e">
        <f>'[2]Dodatok1'!#REF!</f>
        <v>#REF!</v>
      </c>
      <c r="G4" s="44" t="e">
        <f aca="true" t="shared" si="0" ref="G4:G15">F4-C4</f>
        <v>#REF!</v>
      </c>
      <c r="H4" s="26">
        <f>SUM(C5:C15)</f>
        <v>76095</v>
      </c>
      <c r="I4" s="27">
        <f>SUM(D5:D17)</f>
        <v>254167.00000000003</v>
      </c>
      <c r="J4" s="44">
        <f>H4-C4</f>
        <v>-8164</v>
      </c>
      <c r="K4" s="45">
        <f>I4-D4</f>
        <v>0</v>
      </c>
    </row>
    <row r="5" spans="1:7" ht="12.75" customHeight="1">
      <c r="A5" s="41" t="s">
        <v>41</v>
      </c>
      <c r="B5" s="38" t="s">
        <v>42</v>
      </c>
      <c r="C5" s="53">
        <v>43</v>
      </c>
      <c r="D5" s="54">
        <v>25.6</v>
      </c>
      <c r="E5" s="54">
        <v>595.79</v>
      </c>
      <c r="F5" s="23" t="e">
        <f>'[2]Dodatok1'!#REF!</f>
        <v>#REF!</v>
      </c>
      <c r="G5" s="44" t="e">
        <f t="shared" si="0"/>
        <v>#REF!</v>
      </c>
    </row>
    <row r="6" spans="1:7" ht="12.75" customHeight="1">
      <c r="A6" s="41" t="s">
        <v>43</v>
      </c>
      <c r="B6" s="38" t="s">
        <v>44</v>
      </c>
      <c r="C6" s="53">
        <v>50</v>
      </c>
      <c r="D6" s="54">
        <v>44.5</v>
      </c>
      <c r="E6" s="54">
        <v>889.12</v>
      </c>
      <c r="F6" s="23" t="e">
        <f>'[2]Dodatok1'!#REF!</f>
        <v>#REF!</v>
      </c>
      <c r="G6" s="44" t="e">
        <f t="shared" si="0"/>
        <v>#REF!</v>
      </c>
    </row>
    <row r="7" spans="1:7" ht="12.75" customHeight="1">
      <c r="A7" s="41" t="s">
        <v>45</v>
      </c>
      <c r="B7" s="38" t="s">
        <v>46</v>
      </c>
      <c r="C7" s="53">
        <v>242</v>
      </c>
      <c r="D7" s="54">
        <v>262.8</v>
      </c>
      <c r="E7" s="54">
        <v>1086.08</v>
      </c>
      <c r="F7" s="23" t="e">
        <f>'[2]Dodatok1'!#REF!</f>
        <v>#REF!</v>
      </c>
      <c r="G7" s="44" t="e">
        <f t="shared" si="0"/>
        <v>#REF!</v>
      </c>
    </row>
    <row r="8" spans="1:7" ht="12.75" customHeight="1">
      <c r="A8" s="41" t="s">
        <v>47</v>
      </c>
      <c r="B8" s="38" t="s">
        <v>48</v>
      </c>
      <c r="C8" s="53">
        <v>19</v>
      </c>
      <c r="D8" s="54">
        <v>21.4</v>
      </c>
      <c r="E8" s="54">
        <v>1128.05</v>
      </c>
      <c r="F8" s="23" t="e">
        <f>'[2]Dodatok1'!#REF!</f>
        <v>#REF!</v>
      </c>
      <c r="G8" s="44" t="e">
        <f t="shared" si="0"/>
        <v>#REF!</v>
      </c>
    </row>
    <row r="9" spans="1:7" ht="12.75" customHeight="1">
      <c r="A9" s="41" t="s">
        <v>49</v>
      </c>
      <c r="B9" s="38" t="s">
        <v>50</v>
      </c>
      <c r="C9" s="53">
        <v>8</v>
      </c>
      <c r="D9" s="54">
        <v>9.9</v>
      </c>
      <c r="E9" s="54">
        <v>1235.53</v>
      </c>
      <c r="F9" s="23" t="e">
        <f>'[2]Dodatok1'!#REF!</f>
        <v>#REF!</v>
      </c>
      <c r="G9" s="44" t="e">
        <f t="shared" si="0"/>
        <v>#REF!</v>
      </c>
    </row>
    <row r="10" spans="1:7" ht="12.75" customHeight="1">
      <c r="A10" s="41" t="s">
        <v>51</v>
      </c>
      <c r="B10" s="38" t="s">
        <v>52</v>
      </c>
      <c r="C10" s="53">
        <v>10</v>
      </c>
      <c r="D10" s="54">
        <v>13.8</v>
      </c>
      <c r="E10" s="54">
        <v>1376.95</v>
      </c>
      <c r="F10" s="23" t="e">
        <f>'[2]Dodatok1'!#REF!</f>
        <v>#REF!</v>
      </c>
      <c r="G10" s="44" t="e">
        <f t="shared" si="0"/>
        <v>#REF!</v>
      </c>
    </row>
    <row r="11" spans="1:7" ht="12.75" customHeight="1">
      <c r="A11" s="41" t="s">
        <v>53</v>
      </c>
      <c r="B11" s="38" t="s">
        <v>54</v>
      </c>
      <c r="C11" s="53">
        <v>7</v>
      </c>
      <c r="D11" s="54">
        <v>10.2</v>
      </c>
      <c r="E11" s="54">
        <v>1461.79</v>
      </c>
      <c r="F11" s="23" t="e">
        <f>'[2]Dodatok1'!#REF!</f>
        <v>#REF!</v>
      </c>
      <c r="G11" s="44" t="e">
        <f t="shared" si="0"/>
        <v>#REF!</v>
      </c>
    </row>
    <row r="12" spans="1:7" ht="12.75" customHeight="1">
      <c r="A12" s="41" t="s">
        <v>55</v>
      </c>
      <c r="B12" s="38" t="s">
        <v>56</v>
      </c>
      <c r="C12" s="53">
        <v>13482</v>
      </c>
      <c r="D12" s="54">
        <v>23954.8</v>
      </c>
      <c r="E12" s="54">
        <v>1776.8</v>
      </c>
      <c r="F12" s="23" t="e">
        <f>'[2]Dodatok1'!#REF!</f>
        <v>#REF!</v>
      </c>
      <c r="G12" s="44" t="e">
        <f t="shared" si="0"/>
        <v>#REF!</v>
      </c>
    </row>
    <row r="13" spans="1:7" ht="12.75" customHeight="1">
      <c r="A13" s="41" t="s">
        <v>57</v>
      </c>
      <c r="B13" s="38" t="s">
        <v>58</v>
      </c>
      <c r="C13" s="53">
        <v>45824</v>
      </c>
      <c r="D13" s="54">
        <v>105839.2</v>
      </c>
      <c r="E13" s="54">
        <v>2309.69</v>
      </c>
      <c r="F13" s="23" t="e">
        <f>'[2]Dodatok1'!#REF!</f>
        <v>#REF!</v>
      </c>
      <c r="G13" s="44" t="e">
        <f t="shared" si="0"/>
        <v>#REF!</v>
      </c>
    </row>
    <row r="14" spans="1:7" ht="12.75" customHeight="1">
      <c r="A14" s="41" t="s">
        <v>59</v>
      </c>
      <c r="B14" s="38" t="s">
        <v>60</v>
      </c>
      <c r="C14" s="53">
        <v>10425</v>
      </c>
      <c r="D14" s="54">
        <v>36113.4</v>
      </c>
      <c r="E14" s="54">
        <v>3464.11</v>
      </c>
      <c r="F14" s="23" t="e">
        <f>'[2]Dodatok1'!#REF!</f>
        <v>#REF!</v>
      </c>
      <c r="G14" s="44" t="e">
        <f t="shared" si="0"/>
        <v>#REF!</v>
      </c>
    </row>
    <row r="15" spans="1:7" ht="12.75" customHeight="1">
      <c r="A15" s="41" t="s">
        <v>61</v>
      </c>
      <c r="B15" s="38" t="s">
        <v>62</v>
      </c>
      <c r="C15" s="53">
        <v>5985</v>
      </c>
      <c r="D15" s="54">
        <v>26633.5</v>
      </c>
      <c r="E15" s="54">
        <v>4450.04</v>
      </c>
      <c r="F15" s="23" t="e">
        <f>'[2]Dodatok1'!#REF!</f>
        <v>#REF!</v>
      </c>
      <c r="G15" s="44" t="e">
        <f t="shared" si="0"/>
        <v>#REF!</v>
      </c>
    </row>
    <row r="16" spans="1:7" ht="12.75" customHeight="1">
      <c r="A16" s="41" t="s">
        <v>63</v>
      </c>
      <c r="B16" s="38" t="s">
        <v>64</v>
      </c>
      <c r="C16" s="53">
        <v>7086</v>
      </c>
      <c r="D16" s="54">
        <v>46798.8</v>
      </c>
      <c r="E16" s="54">
        <v>6604.4</v>
      </c>
      <c r="G16" s="44"/>
    </row>
    <row r="17" spans="1:7" ht="12.75" customHeight="1">
      <c r="A17" s="41" t="s">
        <v>65</v>
      </c>
      <c r="B17" s="46" t="s">
        <v>66</v>
      </c>
      <c r="C17" s="53">
        <v>1078</v>
      </c>
      <c r="D17" s="54">
        <v>14439.1</v>
      </c>
      <c r="E17" s="54">
        <v>13394.37</v>
      </c>
      <c r="F17" s="23" t="e">
        <f>'[2]Dodatok1'!#REF!</f>
        <v>#REF!</v>
      </c>
      <c r="G17" s="44" t="e">
        <f aca="true" t="shared" si="1" ref="G17:G26">F17-C17</f>
        <v>#REF!</v>
      </c>
    </row>
    <row r="18" spans="1:11" ht="45.75" customHeight="1">
      <c r="A18" s="41" t="s">
        <v>67</v>
      </c>
      <c r="B18" s="46" t="s">
        <v>68</v>
      </c>
      <c r="C18" s="55">
        <v>54214</v>
      </c>
      <c r="D18" s="54">
        <v>179713.5</v>
      </c>
      <c r="E18" s="54">
        <v>3314.89</v>
      </c>
      <c r="F18" s="26" t="e">
        <f>'[3]Dodatok 2'!#REF!</f>
        <v>#REF!</v>
      </c>
      <c r="G18" s="44" t="e">
        <f t="shared" si="1"/>
        <v>#REF!</v>
      </c>
      <c r="H18" s="26">
        <f>SUM(C18:C23)</f>
        <v>84259</v>
      </c>
      <c r="I18" s="27">
        <f>SUM(D18:D23)</f>
        <v>254167</v>
      </c>
      <c r="J18" s="44">
        <f>H18-C4</f>
        <v>0</v>
      </c>
      <c r="K18" s="45">
        <f>I18-D4</f>
        <v>0</v>
      </c>
    </row>
    <row r="19" spans="1:7" ht="14.25" customHeight="1">
      <c r="A19" s="41" t="s">
        <v>69</v>
      </c>
      <c r="B19" s="46" t="s">
        <v>70</v>
      </c>
      <c r="C19" s="55">
        <v>24120</v>
      </c>
      <c r="D19" s="54">
        <v>60000.9</v>
      </c>
      <c r="E19" s="54">
        <v>2487.6</v>
      </c>
      <c r="F19" s="26" t="e">
        <f>'[3]Dodatok 2'!#REF!</f>
        <v>#REF!</v>
      </c>
      <c r="G19" s="44" t="e">
        <f t="shared" si="1"/>
        <v>#REF!</v>
      </c>
    </row>
    <row r="20" spans="1:7" ht="14.25" customHeight="1">
      <c r="A20" s="41" t="s">
        <v>71</v>
      </c>
      <c r="B20" s="46" t="s">
        <v>72</v>
      </c>
      <c r="C20" s="55">
        <v>2848</v>
      </c>
      <c r="D20" s="54">
        <v>6180.9</v>
      </c>
      <c r="E20" s="54">
        <v>2170.27</v>
      </c>
      <c r="F20" s="26" t="e">
        <f>'[3]Dodatok 2'!#REF!</f>
        <v>#REF!</v>
      </c>
      <c r="G20" s="44" t="e">
        <f t="shared" si="1"/>
        <v>#REF!</v>
      </c>
    </row>
    <row r="21" spans="1:7" ht="14.25" customHeight="1">
      <c r="A21" s="41" t="s">
        <v>73</v>
      </c>
      <c r="B21" s="46" t="s">
        <v>74</v>
      </c>
      <c r="C21" s="55">
        <v>2198</v>
      </c>
      <c r="D21" s="54">
        <v>6164.7</v>
      </c>
      <c r="E21" s="54">
        <v>2804.67</v>
      </c>
      <c r="F21" s="26" t="e">
        <f>'[3]Dodatok 2'!#REF!</f>
        <v>#REF!</v>
      </c>
      <c r="G21" s="44" t="e">
        <f t="shared" si="1"/>
        <v>#REF!</v>
      </c>
    </row>
    <row r="22" spans="1:7" ht="14.25" customHeight="1">
      <c r="A22" s="41" t="s">
        <v>75</v>
      </c>
      <c r="B22" s="46" t="s">
        <v>76</v>
      </c>
      <c r="C22" s="55">
        <v>872</v>
      </c>
      <c r="D22" s="54">
        <v>1546.9</v>
      </c>
      <c r="E22" s="54">
        <v>1773.94</v>
      </c>
      <c r="F22" s="26" t="e">
        <f>'[3]Dodatok 2'!#REF!</f>
        <v>#REF!</v>
      </c>
      <c r="G22" s="44" t="e">
        <f t="shared" si="1"/>
        <v>#REF!</v>
      </c>
    </row>
    <row r="23" spans="1:7" ht="14.25" customHeight="1">
      <c r="A23" s="41" t="s">
        <v>77</v>
      </c>
      <c r="B23" s="46" t="s">
        <v>78</v>
      </c>
      <c r="C23" s="55">
        <v>7</v>
      </c>
      <c r="D23" s="54">
        <v>560.1</v>
      </c>
      <c r="E23" s="54">
        <v>80021.64</v>
      </c>
      <c r="F23" s="26" t="e">
        <f>'[3]Dodatok 2'!#REF!</f>
        <v>#REF!</v>
      </c>
      <c r="G23" s="44" t="e">
        <f t="shared" si="1"/>
        <v>#REF!</v>
      </c>
    </row>
    <row r="24" spans="1:11" ht="42.75" customHeight="1">
      <c r="A24" s="41" t="s">
        <v>79</v>
      </c>
      <c r="B24" s="46" t="s">
        <v>80</v>
      </c>
      <c r="C24" s="55">
        <v>403</v>
      </c>
      <c r="D24" s="54">
        <v>427.1</v>
      </c>
      <c r="E24" s="54">
        <v>1059.75</v>
      </c>
      <c r="F24" s="26" t="e">
        <f>'[4]Dodatok 3'!#REF!</f>
        <v>#REF!</v>
      </c>
      <c r="G24" s="44" t="e">
        <f t="shared" si="1"/>
        <v>#REF!</v>
      </c>
      <c r="H24" s="26">
        <f>SUM(C24:C26)</f>
        <v>84259</v>
      </c>
      <c r="I24" s="27">
        <f>SUM(D24:D26)</f>
        <v>254167</v>
      </c>
      <c r="J24" s="44">
        <f>H24-C4</f>
        <v>0</v>
      </c>
      <c r="K24" s="45">
        <f>I24-D4</f>
        <v>0</v>
      </c>
    </row>
    <row r="25" spans="1:7" ht="11.25" customHeight="1">
      <c r="A25" s="41" t="s">
        <v>81</v>
      </c>
      <c r="B25" s="46" t="s">
        <v>82</v>
      </c>
      <c r="C25" s="55">
        <v>12540</v>
      </c>
      <c r="D25" s="54">
        <v>22183.2</v>
      </c>
      <c r="E25" s="54">
        <v>1769</v>
      </c>
      <c r="F25" s="26" t="e">
        <f>'[4]Dodatok 3'!#REF!</f>
        <v>#REF!</v>
      </c>
      <c r="G25" s="44" t="e">
        <f t="shared" si="1"/>
        <v>#REF!</v>
      </c>
    </row>
    <row r="26" spans="1:7" ht="11.25" customHeight="1">
      <c r="A26" s="41" t="s">
        <v>83</v>
      </c>
      <c r="B26" s="46" t="s">
        <v>84</v>
      </c>
      <c r="C26" s="55">
        <v>71316</v>
      </c>
      <c r="D26" s="54">
        <v>231556.7</v>
      </c>
      <c r="E26" s="54">
        <v>3246.91</v>
      </c>
      <c r="F26" s="26" t="e">
        <f>'[4]Dodatok 3'!#REF!</f>
        <v>#REF!</v>
      </c>
      <c r="G26" s="44" t="e">
        <f t="shared" si="1"/>
        <v>#REF!</v>
      </c>
    </row>
    <row r="27" spans="1:7" s="48" customFormat="1" ht="22.5" customHeight="1">
      <c r="A27" s="41" t="s">
        <v>104</v>
      </c>
      <c r="B27" s="46" t="s">
        <v>86</v>
      </c>
      <c r="C27" s="53">
        <v>0</v>
      </c>
      <c r="D27" s="56">
        <v>0</v>
      </c>
      <c r="E27" s="56">
        <v>0</v>
      </c>
      <c r="F27" s="47"/>
      <c r="G27" s="47"/>
    </row>
    <row r="28" spans="1:5" ht="22.5" customHeight="1">
      <c r="A28" s="41" t="s">
        <v>87</v>
      </c>
      <c r="B28" s="46" t="s">
        <v>88</v>
      </c>
      <c r="C28" s="53">
        <v>0</v>
      </c>
      <c r="D28" s="56">
        <v>0</v>
      </c>
      <c r="E28" s="56">
        <v>0</v>
      </c>
    </row>
    <row r="29" spans="1:5" s="48" customFormat="1" ht="6.75" customHeight="1">
      <c r="A29" s="49"/>
      <c r="B29" s="50"/>
      <c r="C29" s="51"/>
      <c r="D29" s="52"/>
      <c r="E29" s="52"/>
    </row>
    <row r="30" spans="1:11" ht="11.25" customHeight="1">
      <c r="A30" s="100" t="s">
        <v>89</v>
      </c>
      <c r="B30" s="100"/>
      <c r="C30" s="100"/>
      <c r="D30" s="100"/>
      <c r="E30" s="100"/>
      <c r="G30" s="23"/>
      <c r="H30" s="28"/>
      <c r="I30" s="28"/>
      <c r="J30" s="23"/>
      <c r="K30" s="23"/>
    </row>
    <row r="31" spans="1:11" ht="11.25" customHeight="1">
      <c r="A31" s="100"/>
      <c r="B31" s="100"/>
      <c r="C31" s="100"/>
      <c r="D31" s="100"/>
      <c r="E31" s="100"/>
      <c r="G31" s="23"/>
      <c r="H31" s="28"/>
      <c r="I31" s="28"/>
      <c r="J31" s="23"/>
      <c r="K31" s="23"/>
    </row>
    <row r="32" spans="1:7" ht="40.5" customHeight="1">
      <c r="A32" s="101" t="s">
        <v>90</v>
      </c>
      <c r="B32" s="101"/>
      <c r="C32" s="101"/>
      <c r="D32" s="101" t="s">
        <v>91</v>
      </c>
      <c r="E32" s="101"/>
      <c r="F32" s="101"/>
      <c r="G32" s="101"/>
    </row>
    <row r="34" spans="1:3" ht="22.5" customHeight="1">
      <c r="A34" s="101" t="s">
        <v>92</v>
      </c>
      <c r="B34" s="101"/>
      <c r="C34" s="101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I16" sqref="I16"/>
    </sheetView>
  </sheetViews>
  <sheetFormatPr defaultColWidth="9.33203125" defaultRowHeight="12.75"/>
  <cols>
    <col min="6" max="6" width="15.5" style="0" customWidth="1"/>
  </cols>
  <sheetData>
    <row r="2" spans="2:7" ht="12.75">
      <c r="B2" s="1" t="s">
        <v>93</v>
      </c>
      <c r="G2" s="1" t="s">
        <v>94</v>
      </c>
    </row>
    <row r="3" spans="2:7" ht="12.75">
      <c r="B3" s="1" t="s">
        <v>40</v>
      </c>
      <c r="C3" s="42">
        <f>'5pf (раб)'!C4</f>
        <v>84259</v>
      </c>
      <c r="D3" s="1" t="s">
        <v>95</v>
      </c>
      <c r="E3" s="1" t="s">
        <v>96</v>
      </c>
      <c r="F3" s="42">
        <f>SUM('5pf (раб)'!C5:C17)</f>
        <v>84259</v>
      </c>
      <c r="G3" t="str">
        <f>IF(F3=C3,"+","-")</f>
        <v>+</v>
      </c>
    </row>
    <row r="4" spans="2:7" ht="12.75">
      <c r="B4" s="1" t="s">
        <v>40</v>
      </c>
      <c r="C4" s="42">
        <f>'5pf (раб)'!C4</f>
        <v>84259</v>
      </c>
      <c r="D4" s="1" t="s">
        <v>95</v>
      </c>
      <c r="E4" s="1" t="s">
        <v>97</v>
      </c>
      <c r="F4" s="42">
        <f>SUM('5pf (раб)'!C18:C23)</f>
        <v>84259</v>
      </c>
      <c r="G4" t="str">
        <f>IF(F4=C4,"+","-")</f>
        <v>+</v>
      </c>
    </row>
    <row r="5" spans="2:7" ht="12.75">
      <c r="B5" s="1" t="s">
        <v>40</v>
      </c>
      <c r="C5" s="42">
        <f>'5pf (раб)'!C4</f>
        <v>84259</v>
      </c>
      <c r="D5" s="1" t="s">
        <v>95</v>
      </c>
      <c r="E5" s="1" t="s">
        <v>98</v>
      </c>
      <c r="F5" s="42">
        <f>SUM('5pf (раб)'!C24:C26)</f>
        <v>84259</v>
      </c>
      <c r="G5" t="str">
        <f>IF(F5=C5,"+","-")</f>
        <v>+</v>
      </c>
    </row>
    <row r="6" spans="2:7" ht="12.75">
      <c r="B6" s="1" t="s">
        <v>40</v>
      </c>
      <c r="C6" s="42">
        <f>'5pf (раб)'!C4</f>
        <v>84259</v>
      </c>
      <c r="D6" s="1" t="s">
        <v>99</v>
      </c>
      <c r="E6" s="1" t="s">
        <v>86</v>
      </c>
      <c r="F6" s="42">
        <f>'5pf (раб)'!C27</f>
        <v>0</v>
      </c>
      <c r="G6" t="str">
        <f>IF(F6&lt;=C6,"+","-")</f>
        <v>+</v>
      </c>
    </row>
    <row r="8" ht="12.75">
      <c r="B8" s="1" t="s">
        <v>101</v>
      </c>
    </row>
    <row r="9" spans="2:7" ht="12.75">
      <c r="B9" s="1" t="s">
        <v>40</v>
      </c>
      <c r="C9" s="43">
        <f>'5pf (раб)'!D4</f>
        <v>254167</v>
      </c>
      <c r="D9" s="1" t="s">
        <v>95</v>
      </c>
      <c r="E9" s="1" t="s">
        <v>96</v>
      </c>
      <c r="F9" s="43">
        <f>SUM('5pf (раб)'!D5:D17)</f>
        <v>254167.00000000003</v>
      </c>
      <c r="G9" t="str">
        <f>IF(F9=C9,"+","-")</f>
        <v>+</v>
      </c>
    </row>
    <row r="10" spans="2:7" ht="12.75">
      <c r="B10" s="1" t="s">
        <v>40</v>
      </c>
      <c r="C10" s="43">
        <f>'5pf (раб)'!D4</f>
        <v>254167</v>
      </c>
      <c r="D10" s="1" t="s">
        <v>95</v>
      </c>
      <c r="E10" s="1" t="s">
        <v>97</v>
      </c>
      <c r="F10" s="43">
        <f>SUM('5pf (раб)'!D18:D23)</f>
        <v>254167</v>
      </c>
      <c r="G10" t="str">
        <f>IF(F10=C10,"+","-")</f>
        <v>+</v>
      </c>
    </row>
    <row r="11" spans="2:7" ht="12.75">
      <c r="B11" s="1" t="s">
        <v>40</v>
      </c>
      <c r="C11" s="43">
        <f>'5pf (раб)'!D4</f>
        <v>254167</v>
      </c>
      <c r="D11" s="1" t="s">
        <v>95</v>
      </c>
      <c r="E11" s="1" t="s">
        <v>98</v>
      </c>
      <c r="F11" s="43">
        <f>SUM('5pf (раб)'!D24:D26)</f>
        <v>254167</v>
      </c>
      <c r="G11" t="str">
        <f>IF(F11=C11,"+","-")</f>
        <v>+</v>
      </c>
    </row>
    <row r="12" spans="2:7" ht="12.75">
      <c r="B12" s="1" t="s">
        <v>40</v>
      </c>
      <c r="C12" s="43">
        <f>'5pf (раб)'!D4</f>
        <v>254167</v>
      </c>
      <c r="D12" s="1" t="s">
        <v>99</v>
      </c>
      <c r="E12" s="1" t="s">
        <v>86</v>
      </c>
      <c r="F12" s="43">
        <f>'5pf (раб)'!D27</f>
        <v>0</v>
      </c>
      <c r="G12" t="str">
        <f>IF(F12&lt;=C12,"+","-")</f>
        <v>+</v>
      </c>
    </row>
  </sheetData>
  <sheetProtection/>
  <conditionalFormatting sqref="G3:G12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Пилявець Алла Степанівна</dc:creator>
  <cp:keywords/>
  <dc:description/>
  <cp:lastModifiedBy>User</cp:lastModifiedBy>
  <cp:lastPrinted>2016-10-18T14:19:06Z</cp:lastPrinted>
  <dcterms:created xsi:type="dcterms:W3CDTF">2021-04-02T10:45:01Z</dcterms:created>
  <dcterms:modified xsi:type="dcterms:W3CDTF">2021-04-12T13:26:32Z</dcterms:modified>
  <cp:category/>
  <cp:version/>
  <cp:contentType/>
  <cp:contentStatus/>
</cp:coreProperties>
</file>