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ПЗ-15" sheetId="1" r:id="rId1"/>
    <sheet name="ПЗ-16(1)" sheetId="2" r:id="rId2"/>
    <sheet name="ПЗ-16(2)" sheetId="3" r:id="rId3"/>
    <sheet name="ПЗ-16(3)" sheetId="4" r:id="rId4"/>
    <sheet name="ПЗ-17" sheetId="5" r:id="rId5"/>
  </sheets>
  <definedNames/>
  <calcPr fullCalcOnLoad="1"/>
</workbook>
</file>

<file path=xl/sharedStrings.xml><?xml version="1.0" encoding="utf-8"?>
<sst xmlns="http://schemas.openxmlformats.org/spreadsheetml/2006/main" count="200" uniqueCount="151">
  <si>
    <t>%</t>
  </si>
  <si>
    <t>+,-</t>
  </si>
  <si>
    <t>№ з/п</t>
  </si>
  <si>
    <t>інші</t>
  </si>
  <si>
    <t>За звітний перод</t>
  </si>
  <si>
    <t>За відповідний звітний період минулого року</t>
  </si>
  <si>
    <t>Категорії</t>
  </si>
  <si>
    <t>Питання</t>
  </si>
  <si>
    <t>підвищення розміру пенсії</t>
  </si>
  <si>
    <t>роз'яснення діючого пенсійного
законодавства</t>
  </si>
  <si>
    <t>отримання пенсії за фактичним місцем проживання</t>
  </si>
  <si>
    <t>внесення змін до діючого пенсійного
законодавства</t>
  </si>
  <si>
    <t>Результати розгляду</t>
  </si>
  <si>
    <t>Наказ Пенсійного фонду України</t>
  </si>
  <si>
    <t>Розглянуто, надано відповідь з
порушенням термінів виконання</t>
  </si>
  <si>
    <t xml:space="preserve">визначення права на призначення пенсії </t>
  </si>
  <si>
    <t xml:space="preserve">витребування довідок та інших матеріалів </t>
  </si>
  <si>
    <t xml:space="preserve">використання електронних ресурсів </t>
  </si>
  <si>
    <t>правомірності припинення виплати пенсії</t>
  </si>
  <si>
    <t xml:space="preserve">виплати пенсії за минулі періоди </t>
  </si>
  <si>
    <t xml:space="preserve">правомірності утримання з пенсії </t>
  </si>
  <si>
    <t xml:space="preserve">індексації пенсії </t>
  </si>
  <si>
    <t>перевірки пенсій громадянам, які переїхали
на постійне місце проживання за кордон</t>
  </si>
  <si>
    <t xml:space="preserve">видачі пенсійного посвідчення </t>
  </si>
  <si>
    <t xml:space="preserve">виконання рішень судів </t>
  </si>
  <si>
    <t xml:space="preserve">проведення виплат в порядку, затвердженому постановою КМУ № 649
</t>
  </si>
  <si>
    <t>виплати допомоги на поховання</t>
  </si>
  <si>
    <t>корупційних діянь</t>
  </si>
  <si>
    <t>скарг на дії посадових осіб</t>
  </si>
  <si>
    <t>подяки</t>
  </si>
  <si>
    <t>Соціальний стан</t>
  </si>
  <si>
    <t>Учасник війни</t>
  </si>
  <si>
    <t>Дитина війни</t>
  </si>
  <si>
    <t>Особа з інвалідністю внаслідок Другої світової війни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</si>
  <si>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</si>
  <si>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</si>
  <si>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</si>
  <si>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</si>
  <si>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І групи</t>
  </si>
  <si>
    <t>Особа з інвалідністю ІІ групи</t>
  </si>
  <si>
    <t>Особа з інвалідністю ІІІ групи</t>
  </si>
  <si>
    <t>Дитина з інвалідністю</t>
  </si>
  <si>
    <t>Одинока мати</t>
  </si>
  <si>
    <t>Мати-героїня</t>
  </si>
  <si>
    <t>Багатодітна сім'я</t>
  </si>
  <si>
    <t>Особа, що потерпіла від Чорнобильської катастрофи</t>
  </si>
  <si>
    <t>Учасник ліквідації аварії на Чорнобильській АЕС</t>
  </si>
  <si>
    <t>Дитина</t>
  </si>
  <si>
    <t>Інші категорії</t>
  </si>
  <si>
    <t>Учасник АТО</t>
  </si>
  <si>
    <t>Пенсіонер</t>
  </si>
  <si>
    <t>За віком</t>
  </si>
  <si>
    <t>По інвалідності</t>
  </si>
  <si>
    <t>По втраті годувальника</t>
  </si>
  <si>
    <t>На пільгових умовах</t>
  </si>
  <si>
    <t>За вислугу років</t>
  </si>
  <si>
    <t>Особа, потерпіла внаслідок ЧК І категорії</t>
  </si>
  <si>
    <t>Науковець</t>
  </si>
  <si>
    <t>Держслужбовець</t>
  </si>
  <si>
    <t>Пенсіонер з числа військовослужбовців</t>
  </si>
  <si>
    <t>Робітник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</si>
  <si>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</si>
  <si>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</si>
  <si>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</si>
  <si>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</si>
  <si>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</si>
  <si>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Учень, студент</t>
  </si>
  <si>
    <t>Журналіст</t>
  </si>
  <si>
    <t>Інші</t>
  </si>
  <si>
    <t>до органів Пенсійного фонду України</t>
  </si>
  <si>
    <t>ПЗ-16(1)</t>
  </si>
  <si>
    <t>ПЗ-16(2)</t>
  </si>
  <si>
    <t>ПЗ-16(3)</t>
  </si>
  <si>
    <t>Обгрунтовані скарги на дії посадових осіб</t>
  </si>
  <si>
    <t>Результати моніторингу порушених питань у зверненнях, що надійшли</t>
  </si>
  <si>
    <t>Результати моніторингу соціального стану авторів звернень, що надійшли</t>
  </si>
  <si>
    <t>що надійшли до органів Пенсійного фонду України</t>
  </si>
  <si>
    <t xml:space="preserve">Результати моніторингу категорій заявників та результатів розгляду звернень, </t>
  </si>
  <si>
    <t>Селянин</t>
  </si>
  <si>
    <t>Служитель релігійної організації</t>
  </si>
  <si>
    <t>Герой України</t>
  </si>
  <si>
    <t>Герой Радянського Союзу</t>
  </si>
  <si>
    <t>Герой Соціалістичної Праці</t>
  </si>
  <si>
    <t>Особа, що позбавлена волі; 
особа, воля якої обмежена</t>
  </si>
  <si>
    <t>Вирішено позитивно</t>
  </si>
  <si>
    <t>Відмовлено у задоволенні</t>
  </si>
  <si>
    <t>В стадії розгляду</t>
  </si>
  <si>
    <t>Дано роз'яснення</t>
  </si>
  <si>
    <t>Звернення, що повернуто авторові 
відповідно до статей 5 і 7 Закону України "Про звернення громадян"</t>
  </si>
  <si>
    <t>Звернення, що не підлягає розгляду
відповідно до статей 8 і 17 Закону України "Про звернення громадян"</t>
  </si>
  <si>
    <t>Звернення, що пересилається за належністю відповідно до статті 7 Закону України "Про звернення громадян"</t>
  </si>
  <si>
    <t xml:space="preserve">сплати єдиного внеску </t>
  </si>
  <si>
    <t xml:space="preserve">виплати пенсії через банк </t>
  </si>
  <si>
    <t>виплати пенсії через пошту</t>
  </si>
  <si>
    <t>відображення страхових внесків у реєстрі застрахованих осіб</t>
  </si>
  <si>
    <t>Сім'ї загиблих військовослужбовців</t>
  </si>
  <si>
    <t>Працівник МО</t>
  </si>
  <si>
    <t>Працівник льотного складу</t>
  </si>
  <si>
    <t>Працівник митної служби</t>
  </si>
  <si>
    <t>Працівник ДПА/ФСУ</t>
  </si>
  <si>
    <t>Працівник Деп. вик. покарань</t>
  </si>
  <si>
    <t>Працівник СБУ</t>
  </si>
  <si>
    <t>Працівник МВС/Поліція</t>
  </si>
  <si>
    <t>Працівник органу прокуратури, суду</t>
  </si>
  <si>
    <t>Пенсійного фонду України</t>
  </si>
  <si>
    <t xml:space="preserve">Додаток до наказу </t>
  </si>
  <si>
    <t xml:space="preserve">Пенсійного фонду України </t>
  </si>
  <si>
    <t>перевірки правильності призначення та перерахунку пенсії, в т ч надбавок, доплат</t>
  </si>
  <si>
    <t>перевірки виплат на виконання рішень судів</t>
  </si>
  <si>
    <t>від 30.04.2020 № 36 (у редакції наказу</t>
  </si>
  <si>
    <t>заборгованості з пенсійних виплат</t>
  </si>
  <si>
    <t>ЗАТВЕРДЖЕНО</t>
  </si>
  <si>
    <t>ПЗ-15</t>
  </si>
  <si>
    <t>Кількість звернень громадян, що надійшли</t>
  </si>
  <si>
    <t>Надійшло звернень громадян, 
всього</t>
  </si>
  <si>
    <t>на особистому прийомі</t>
  </si>
  <si>
    <t>на виїзних прийомах</t>
  </si>
  <si>
    <t>особисто</t>
  </si>
  <si>
    <t>від уповноваженої особи</t>
  </si>
  <si>
    <t>поштою</t>
  </si>
  <si>
    <t>електонною поштою</t>
  </si>
  <si>
    <t>через вебпортал ПФУ</t>
  </si>
  <si>
    <t>через інші засоби зв'язку
(факсом, телефон тощо)</t>
  </si>
  <si>
    <t>через вищі органи влади та організації</t>
  </si>
  <si>
    <t>з Державної установи                              "Урядовий контактний центр"</t>
  </si>
  <si>
    <t>Повторних</t>
  </si>
  <si>
    <t>Колективних</t>
  </si>
  <si>
    <t>Дублетних</t>
  </si>
  <si>
    <t>Масових</t>
  </si>
  <si>
    <t>ПЗ-17</t>
  </si>
  <si>
    <t>Результати моніторингу роботи сервісних центрів та актуальних напрямків інформаційно-роз'яснювальної роботи</t>
  </si>
  <si>
    <t xml:space="preserve">органів Пенсійного фонду України
                  </t>
  </si>
  <si>
    <t>Щодо сервісних центрів</t>
  </si>
  <si>
    <t xml:space="preserve"> </t>
  </si>
  <si>
    <t>кількість сервісних центрів</t>
  </si>
  <si>
    <t>кількість громадян, що звернулись</t>
  </si>
  <si>
    <t>кількість наданих консультацій,
роз'яснень, послуг</t>
  </si>
  <si>
    <t>кількість перевірок, що проводились вищими органами влади щодо діяльності сервісних центрів</t>
  </si>
  <si>
    <t>кількість перевірок, що проводились місцевою владою щодо діяльності приймалень громадян</t>
  </si>
  <si>
    <t>Кількість громадян, які отримали
консультації та роз'яснення під час роботи "гарячих телефонних ліній"</t>
  </si>
  <si>
    <t>Кількість повторних звернень, які
розглянуті на засіданнях колегіальних органів</t>
  </si>
  <si>
    <t>Кількість заявників, які взяли
участь у перевірці поданих звернень та ознайомились з матеріалами перевірок</t>
  </si>
  <si>
    <t>Кількість проведених виїзних
прийомів до осіб з обмеженими фізичними можливостями, інвалідів по зору та осіб, яким виповнилося 80 і більше років</t>
  </si>
  <si>
    <t>від 30.04.2020 № 36</t>
  </si>
  <si>
    <t>від 11.06.2020 № 45</t>
  </si>
  <si>
    <t>від 11.06.2020 № 45)</t>
  </si>
  <si>
    <t>в  Головне управління Пенсійного фонду України у Вінницькій області</t>
  </si>
  <si>
    <t>в   Головне управління Пенсійного фонду України у Вінницькій області</t>
  </si>
  <si>
    <t>в Головне управління Пенсійного фонду України у Вінницькій області</t>
  </si>
  <si>
    <t>в Головному управлінні Пенсійного фонду України у Вінницькій області</t>
  </si>
  <si>
    <t xml:space="preserve"> за 12 місяців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</si>
</sst>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_-* #,##0.0_р_._-;\-* #,##0.0_р_._-;_-* &quot;-&quot;??_р_._-;_-@_-"/>
    <numFmt numFmtId="200" formatCode="_-* #,##0.0_р_._-;\-* #,##0.0_р_._-;_-* &quot;-&quot;?_р_._-;_-@_-"/>
    <numFmt numFmtId="201" formatCode="_-* #,##0_р_._-;\-* #,##0_р_._-;_-* &quot;-&quot;?_р_._-;_-@_-"/>
    <numFmt numFmtId="202" formatCode="0.0%"/>
    <numFmt numFmtId="203" formatCode="0.0"/>
    <numFmt numFmtId="204" formatCode="#,##0.000"/>
    <numFmt numFmtId="205" formatCode="_-* #,##0_р_._-;\-* #,##0_р_._-;_-* &quot;-&quot;??_р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99" fontId="1" fillId="0" borderId="10" xfId="62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05" fontId="1" fillId="0" borderId="10" xfId="62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53" applyFont="1" applyFill="1" applyAlignment="1">
      <alignment horizontal="left" vertical="center"/>
      <protection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205" fontId="1" fillId="0" borderId="10" xfId="64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99" fontId="1" fillId="33" borderId="10" xfId="64" applyNumberFormat="1" applyFont="1" applyFill="1" applyBorder="1" applyAlignment="1">
      <alignment horizontal="center"/>
    </xf>
    <xf numFmtId="169" fontId="1" fillId="0" borderId="10" xfId="64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4">
      <selection activeCell="E32" sqref="E32"/>
    </sheetView>
  </sheetViews>
  <sheetFormatPr defaultColWidth="9.00390625" defaultRowHeight="12.75"/>
  <cols>
    <col min="1" max="1" width="3.875" style="1" customWidth="1"/>
    <col min="2" max="2" width="31.00390625" style="1" customWidth="1"/>
    <col min="3" max="3" width="15.375" style="1" customWidth="1"/>
    <col min="4" max="4" width="15.125" style="1" customWidth="1"/>
    <col min="5" max="5" width="16.25390625" style="1" customWidth="1"/>
    <col min="6" max="6" width="16.625" style="1" customWidth="1"/>
    <col min="7" max="16384" width="9.125" style="1" customWidth="1"/>
  </cols>
  <sheetData>
    <row r="1" spans="5:7" ht="15.75">
      <c r="E1" s="17" t="s">
        <v>111</v>
      </c>
      <c r="F1" s="9"/>
      <c r="G1" s="9"/>
    </row>
    <row r="2" spans="5:7" ht="15.75">
      <c r="E2" s="17" t="s">
        <v>13</v>
      </c>
      <c r="G2" s="9"/>
    </row>
    <row r="3" spans="5:7" ht="15.75">
      <c r="E3" s="17" t="s">
        <v>143</v>
      </c>
      <c r="G3" s="9"/>
    </row>
    <row r="4" ht="15">
      <c r="G4" s="9"/>
    </row>
    <row r="5" spans="6:7" ht="15.75">
      <c r="F5" s="26" t="s">
        <v>112</v>
      </c>
      <c r="G5" s="9"/>
    </row>
    <row r="6" spans="1:6" ht="18.75">
      <c r="A6" s="39" t="s">
        <v>113</v>
      </c>
      <c r="B6" s="39"/>
      <c r="C6" s="39"/>
      <c r="D6" s="39"/>
      <c r="E6" s="39"/>
      <c r="F6" s="39"/>
    </row>
    <row r="7" spans="1:6" ht="18.75">
      <c r="A7" s="39" t="s">
        <v>69</v>
      </c>
      <c r="B7" s="39"/>
      <c r="C7" s="39"/>
      <c r="D7" s="39"/>
      <c r="E7" s="39"/>
      <c r="F7" s="39"/>
    </row>
    <row r="8" spans="1:6" ht="21" customHeight="1">
      <c r="A8" s="40" t="s">
        <v>147</v>
      </c>
      <c r="B8" s="41"/>
      <c r="C8" s="41"/>
      <c r="D8" s="41"/>
      <c r="E8" s="41"/>
      <c r="F8" s="41"/>
    </row>
    <row r="9" spans="1:6" ht="22.5" customHeight="1">
      <c r="A9" s="40" t="s">
        <v>150</v>
      </c>
      <c r="B9" s="41"/>
      <c r="C9" s="41"/>
      <c r="D9" s="41"/>
      <c r="E9" s="41"/>
      <c r="F9" s="41"/>
    </row>
    <row r="10" spans="1:6" ht="18" customHeight="1">
      <c r="A10" s="42" t="s">
        <v>2</v>
      </c>
      <c r="B10" s="42"/>
      <c r="C10" s="43" t="s">
        <v>4</v>
      </c>
      <c r="D10" s="45" t="s">
        <v>5</v>
      </c>
      <c r="E10" s="47" t="s">
        <v>1</v>
      </c>
      <c r="F10" s="47" t="s">
        <v>0</v>
      </c>
    </row>
    <row r="11" spans="1:6" s="2" customFormat="1" ht="28.5" customHeight="1">
      <c r="A11" s="42"/>
      <c r="B11" s="42"/>
      <c r="C11" s="44"/>
      <c r="D11" s="46"/>
      <c r="E11" s="48"/>
      <c r="F11" s="48"/>
    </row>
    <row r="12" spans="1:6" s="2" customFormat="1" ht="15.75" customHeight="1">
      <c r="A12" s="20">
        <v>1</v>
      </c>
      <c r="B12" s="20">
        <v>2</v>
      </c>
      <c r="C12" s="21">
        <v>3</v>
      </c>
      <c r="D12" s="22">
        <v>4</v>
      </c>
      <c r="E12" s="19">
        <v>5</v>
      </c>
      <c r="F12" s="19">
        <v>6</v>
      </c>
    </row>
    <row r="13" spans="1:6" s="2" customFormat="1" ht="36.75" customHeight="1">
      <c r="A13" s="27">
        <v>1</v>
      </c>
      <c r="B13" s="28" t="s">
        <v>114</v>
      </c>
      <c r="C13" s="7">
        <v>16934</v>
      </c>
      <c r="D13" s="7">
        <v>6946</v>
      </c>
      <c r="E13" s="7">
        <f>C13-D13</f>
        <v>9988</v>
      </c>
      <c r="F13" s="33">
        <f aca="true" t="shared" si="0" ref="F13:F27">IF(C13&lt;&gt;0,(C13/D13)*100,)</f>
        <v>243.79498992225743</v>
      </c>
    </row>
    <row r="14" spans="1:6" s="2" customFormat="1" ht="34.5" customHeight="1">
      <c r="A14" s="4"/>
      <c r="B14" s="11" t="s">
        <v>115</v>
      </c>
      <c r="C14" s="7">
        <v>213</v>
      </c>
      <c r="D14" s="7">
        <v>706</v>
      </c>
      <c r="E14" s="7">
        <f aca="true" t="shared" si="1" ref="E14:E27">C14-D14</f>
        <v>-493</v>
      </c>
      <c r="F14" s="33">
        <f t="shared" si="0"/>
        <v>30.1699716713881</v>
      </c>
    </row>
    <row r="15" spans="1:6" s="2" customFormat="1" ht="33" customHeight="1">
      <c r="A15" s="4"/>
      <c r="B15" s="10" t="s">
        <v>116</v>
      </c>
      <c r="C15" s="7">
        <v>472</v>
      </c>
      <c r="D15" s="7">
        <v>125</v>
      </c>
      <c r="E15" s="7">
        <f t="shared" si="1"/>
        <v>347</v>
      </c>
      <c r="F15" s="33">
        <f t="shared" si="0"/>
        <v>377.59999999999997</v>
      </c>
    </row>
    <row r="16" spans="1:6" s="2" customFormat="1" ht="33" customHeight="1">
      <c r="A16" s="4"/>
      <c r="B16" s="10" t="s">
        <v>117</v>
      </c>
      <c r="C16" s="7">
        <v>6981</v>
      </c>
      <c r="D16" s="7">
        <v>1297</v>
      </c>
      <c r="E16" s="7">
        <f t="shared" si="1"/>
        <v>5684</v>
      </c>
      <c r="F16" s="33">
        <f t="shared" si="0"/>
        <v>538.2420971472629</v>
      </c>
    </row>
    <row r="17" spans="1:6" s="2" customFormat="1" ht="33" customHeight="1">
      <c r="A17" s="4"/>
      <c r="B17" s="10" t="s">
        <v>118</v>
      </c>
      <c r="C17" s="7">
        <v>9</v>
      </c>
      <c r="D17" s="7">
        <v>10</v>
      </c>
      <c r="E17" s="7">
        <f t="shared" si="1"/>
        <v>-1</v>
      </c>
      <c r="F17" s="33">
        <f t="shared" si="0"/>
        <v>90</v>
      </c>
    </row>
    <row r="18" spans="1:6" s="2" customFormat="1" ht="33" customHeight="1">
      <c r="A18" s="4"/>
      <c r="B18" s="10" t="s">
        <v>119</v>
      </c>
      <c r="C18" s="7">
        <v>3296</v>
      </c>
      <c r="D18" s="7">
        <v>1145</v>
      </c>
      <c r="E18" s="7">
        <f t="shared" si="1"/>
        <v>2151</v>
      </c>
      <c r="F18" s="33">
        <f t="shared" si="0"/>
        <v>287.8602620087336</v>
      </c>
    </row>
    <row r="19" spans="1:6" s="2" customFormat="1" ht="33" customHeight="1">
      <c r="A19" s="4"/>
      <c r="B19" s="10" t="s">
        <v>120</v>
      </c>
      <c r="C19" s="7">
        <v>554</v>
      </c>
      <c r="D19" s="7">
        <v>310</v>
      </c>
      <c r="E19" s="7">
        <f t="shared" si="1"/>
        <v>244</v>
      </c>
      <c r="F19" s="33">
        <f t="shared" si="0"/>
        <v>178.70967741935485</v>
      </c>
    </row>
    <row r="20" spans="1:6" s="2" customFormat="1" ht="33" customHeight="1">
      <c r="A20" s="4"/>
      <c r="B20" s="10" t="s">
        <v>121</v>
      </c>
      <c r="C20" s="7">
        <v>3039</v>
      </c>
      <c r="D20" s="7">
        <v>1712</v>
      </c>
      <c r="E20" s="7">
        <f t="shared" si="1"/>
        <v>1327</v>
      </c>
      <c r="F20" s="33">
        <f t="shared" si="0"/>
        <v>177.51168224299064</v>
      </c>
    </row>
    <row r="21" spans="1:6" ht="39" customHeight="1">
      <c r="A21" s="3"/>
      <c r="B21" s="13" t="s">
        <v>122</v>
      </c>
      <c r="C21" s="7">
        <v>148</v>
      </c>
      <c r="D21" s="7">
        <v>0</v>
      </c>
      <c r="E21" s="7">
        <f t="shared" si="1"/>
        <v>148</v>
      </c>
      <c r="F21" s="33" t="e">
        <f t="shared" si="0"/>
        <v>#DIV/0!</v>
      </c>
    </row>
    <row r="22" spans="1:6" ht="33" customHeight="1">
      <c r="A22" s="3"/>
      <c r="B22" s="5" t="s">
        <v>123</v>
      </c>
      <c r="C22" s="7">
        <v>489</v>
      </c>
      <c r="D22" s="7">
        <v>300</v>
      </c>
      <c r="E22" s="7">
        <f t="shared" si="1"/>
        <v>189</v>
      </c>
      <c r="F22" s="33">
        <f t="shared" si="0"/>
        <v>163</v>
      </c>
    </row>
    <row r="23" spans="1:6" ht="33" customHeight="1">
      <c r="A23" s="3"/>
      <c r="B23" s="13" t="s">
        <v>124</v>
      </c>
      <c r="C23" s="7">
        <v>1733</v>
      </c>
      <c r="D23" s="7">
        <v>1341</v>
      </c>
      <c r="E23" s="7">
        <f t="shared" si="1"/>
        <v>392</v>
      </c>
      <c r="F23" s="33">
        <f t="shared" si="0"/>
        <v>129.23191648023862</v>
      </c>
    </row>
    <row r="24" spans="1:6" ht="36.75" customHeight="1">
      <c r="A24" s="27">
        <v>2</v>
      </c>
      <c r="B24" s="28" t="s">
        <v>125</v>
      </c>
      <c r="C24" s="7">
        <v>103</v>
      </c>
      <c r="D24" s="7">
        <v>203</v>
      </c>
      <c r="E24" s="7">
        <f t="shared" si="1"/>
        <v>-100</v>
      </c>
      <c r="F24" s="33">
        <f t="shared" si="0"/>
        <v>50.73891625615764</v>
      </c>
    </row>
    <row r="25" spans="1:6" ht="33" customHeight="1">
      <c r="A25" s="27">
        <v>3</v>
      </c>
      <c r="B25" s="27" t="s">
        <v>126</v>
      </c>
      <c r="C25" s="7">
        <v>6</v>
      </c>
      <c r="D25" s="7">
        <v>4</v>
      </c>
      <c r="E25" s="7">
        <f t="shared" si="1"/>
        <v>2</v>
      </c>
      <c r="F25" s="33">
        <f t="shared" si="0"/>
        <v>150</v>
      </c>
    </row>
    <row r="26" spans="1:6" ht="32.25" customHeight="1">
      <c r="A26" s="27">
        <v>4</v>
      </c>
      <c r="B26" s="27" t="s">
        <v>127</v>
      </c>
      <c r="C26" s="7">
        <v>34</v>
      </c>
      <c r="D26" s="7">
        <v>40</v>
      </c>
      <c r="E26" s="7">
        <f t="shared" si="1"/>
        <v>-6</v>
      </c>
      <c r="F26" s="33">
        <f t="shared" si="0"/>
        <v>85</v>
      </c>
    </row>
    <row r="27" spans="1:6" ht="32.25" customHeight="1">
      <c r="A27" s="27">
        <v>5</v>
      </c>
      <c r="B27" s="27" t="s">
        <v>128</v>
      </c>
      <c r="C27" s="7">
        <v>0</v>
      </c>
      <c r="D27" s="7">
        <v>0</v>
      </c>
      <c r="E27" s="7">
        <f t="shared" si="1"/>
        <v>0</v>
      </c>
      <c r="F27" s="33">
        <f t="shared" si="0"/>
        <v>0</v>
      </c>
    </row>
    <row r="28" spans="3:6" ht="12.75">
      <c r="C28" s="6"/>
      <c r="D28" s="6"/>
      <c r="E28" s="6"/>
      <c r="F28" s="6"/>
    </row>
    <row r="30" spans="1:5" ht="15.75">
      <c r="A30" s="14"/>
      <c r="B30" s="14"/>
      <c r="D30" s="23"/>
      <c r="E30" s="23"/>
    </row>
    <row r="31" ht="15.75">
      <c r="B31" s="14"/>
    </row>
  </sheetData>
  <sheetProtection/>
  <protectedRanges>
    <protectedRange sqref="C13:D27" name="Диапазон2"/>
    <protectedRange sqref="A31:F43" name="Диапазон3"/>
    <protectedRange sqref="D30" name="Диапазон2_1"/>
  </protectedRanges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2">
      <selection activeCell="I20" sqref="I20"/>
    </sheetView>
  </sheetViews>
  <sheetFormatPr defaultColWidth="13.875" defaultRowHeight="12.75"/>
  <cols>
    <col min="1" max="1" width="4.75390625" style="1" customWidth="1"/>
    <col min="2" max="2" width="39.00390625" style="1" customWidth="1"/>
    <col min="3" max="3" width="16.00390625" style="1" customWidth="1"/>
    <col min="4" max="4" width="16.25390625" style="1" customWidth="1"/>
    <col min="5" max="5" width="15.125" style="1" customWidth="1"/>
    <col min="6" max="6" width="17.25390625" style="1" customWidth="1"/>
    <col min="7" max="7" width="13.125" style="1" customWidth="1"/>
    <col min="8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70</v>
      </c>
    </row>
    <row r="11" spans="1:6" ht="18.75">
      <c r="A11" s="39" t="s">
        <v>74</v>
      </c>
      <c r="B11" s="39"/>
      <c r="C11" s="39"/>
      <c r="D11" s="39"/>
      <c r="E11" s="39"/>
      <c r="F11" s="39"/>
    </row>
    <row r="12" spans="1:6" ht="18.75">
      <c r="A12" s="39" t="s">
        <v>69</v>
      </c>
      <c r="B12" s="39"/>
      <c r="C12" s="39"/>
      <c r="D12" s="39"/>
      <c r="E12" s="39"/>
      <c r="F12" s="39"/>
    </row>
    <row r="13" spans="1:6" ht="20.25" customHeight="1">
      <c r="A13" s="40" t="s">
        <v>146</v>
      </c>
      <c r="B13" s="41"/>
      <c r="C13" s="41"/>
      <c r="D13" s="41"/>
      <c r="E13" s="41"/>
      <c r="F13" s="41"/>
    </row>
    <row r="14" spans="1:6" ht="24.7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43" t="s">
        <v>4</v>
      </c>
      <c r="D15" s="45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44"/>
      <c r="D16" s="46"/>
      <c r="E16" s="48"/>
      <c r="F16" s="48"/>
    </row>
    <row r="17" spans="1:6" s="2" customFormat="1" ht="15" customHeight="1">
      <c r="A17" s="20">
        <v>1</v>
      </c>
      <c r="B17" s="20">
        <v>2</v>
      </c>
      <c r="C17" s="21">
        <v>3</v>
      </c>
      <c r="D17" s="22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7</v>
      </c>
      <c r="C18" s="7">
        <v>16934</v>
      </c>
      <c r="D18" s="7">
        <v>6946</v>
      </c>
      <c r="E18" s="7">
        <f>C18-D18</f>
        <v>9988</v>
      </c>
      <c r="F18" s="8"/>
    </row>
    <row r="19" spans="1:6" s="2" customFormat="1" ht="21" customHeight="1">
      <c r="A19" s="4"/>
      <c r="B19" s="5" t="s">
        <v>15</v>
      </c>
      <c r="C19" s="7">
        <v>291</v>
      </c>
      <c r="D19" s="7">
        <v>246</v>
      </c>
      <c r="E19" s="7">
        <f aca="true" t="shared" si="0" ref="E19:E46">C19-D19</f>
        <v>45</v>
      </c>
      <c r="F19" s="15">
        <f>IF(C19&lt;&gt;0,(C19/D19)*100)</f>
        <v>118.29268292682926</v>
      </c>
    </row>
    <row r="20" spans="1:6" s="2" customFormat="1" ht="32.25" customHeight="1">
      <c r="A20" s="4"/>
      <c r="B20" s="13" t="s">
        <v>107</v>
      </c>
      <c r="C20" s="7">
        <v>9225</v>
      </c>
      <c r="D20" s="7">
        <v>2497</v>
      </c>
      <c r="E20" s="7">
        <f t="shared" si="0"/>
        <v>6728</v>
      </c>
      <c r="F20" s="15">
        <f aca="true" t="shared" si="1" ref="F20:F45">IF(C20&lt;&gt;0,(C20/D20)*100)</f>
        <v>369.4433319983981</v>
      </c>
    </row>
    <row r="21" spans="1:6" ht="13.5" customHeight="1">
      <c r="A21" s="3"/>
      <c r="B21" s="5" t="s">
        <v>8</v>
      </c>
      <c r="C21" s="7">
        <v>901</v>
      </c>
      <c r="D21" s="7">
        <v>746</v>
      </c>
      <c r="E21" s="7">
        <f t="shared" si="0"/>
        <v>155</v>
      </c>
      <c r="F21" s="15">
        <f t="shared" si="1"/>
        <v>120.77747989276139</v>
      </c>
    </row>
    <row r="22" spans="1:6" ht="13.5" customHeight="1">
      <c r="A22" s="3"/>
      <c r="B22" s="1" t="s">
        <v>21</v>
      </c>
      <c r="C22" s="7">
        <v>376</v>
      </c>
      <c r="D22" s="7">
        <v>302</v>
      </c>
      <c r="E22" s="7">
        <f t="shared" si="0"/>
        <v>74</v>
      </c>
      <c r="F22" s="15">
        <f t="shared" si="1"/>
        <v>124.50331125827813</v>
      </c>
    </row>
    <row r="23" spans="1:6" ht="31.5" customHeight="1">
      <c r="A23" s="3"/>
      <c r="B23" s="13" t="s">
        <v>9</v>
      </c>
      <c r="C23" s="7">
        <v>1076</v>
      </c>
      <c r="D23" s="7">
        <v>804</v>
      </c>
      <c r="E23" s="7">
        <f t="shared" si="0"/>
        <v>272</v>
      </c>
      <c r="F23" s="15">
        <f t="shared" si="1"/>
        <v>133.83084577114428</v>
      </c>
    </row>
    <row r="24" spans="1:6" ht="30" customHeight="1">
      <c r="A24" s="3"/>
      <c r="B24" s="13" t="s">
        <v>11</v>
      </c>
      <c r="C24" s="7">
        <v>5</v>
      </c>
      <c r="D24" s="7">
        <v>2</v>
      </c>
      <c r="E24" s="7">
        <f t="shared" si="0"/>
        <v>3</v>
      </c>
      <c r="F24" s="15">
        <f t="shared" si="1"/>
        <v>250</v>
      </c>
    </row>
    <row r="25" spans="1:6" ht="12.75">
      <c r="A25" s="3"/>
      <c r="B25" s="5" t="s">
        <v>16</v>
      </c>
      <c r="C25" s="7">
        <v>1498</v>
      </c>
      <c r="D25" s="7">
        <v>964</v>
      </c>
      <c r="E25" s="7">
        <f t="shared" si="0"/>
        <v>534</v>
      </c>
      <c r="F25" s="15">
        <f t="shared" si="1"/>
        <v>155.3941908713693</v>
      </c>
    </row>
    <row r="26" spans="1:6" ht="25.5">
      <c r="A26" s="3"/>
      <c r="B26" s="13" t="s">
        <v>10</v>
      </c>
      <c r="C26" s="7">
        <v>10</v>
      </c>
      <c r="D26" s="7">
        <v>19</v>
      </c>
      <c r="E26" s="7">
        <f t="shared" si="0"/>
        <v>-9</v>
      </c>
      <c r="F26" s="15">
        <f t="shared" si="1"/>
        <v>52.63157894736842</v>
      </c>
    </row>
    <row r="27" spans="1:6" ht="12.75">
      <c r="A27" s="3"/>
      <c r="B27" s="1" t="s">
        <v>18</v>
      </c>
      <c r="C27" s="7">
        <v>34</v>
      </c>
      <c r="D27" s="7">
        <v>31</v>
      </c>
      <c r="E27" s="7">
        <f t="shared" si="0"/>
        <v>3</v>
      </c>
      <c r="F27" s="15">
        <f t="shared" si="1"/>
        <v>109.6774193548387</v>
      </c>
    </row>
    <row r="28" spans="1:6" ht="12.75">
      <c r="A28" s="3"/>
      <c r="B28" s="5" t="s">
        <v>19</v>
      </c>
      <c r="C28" s="7">
        <v>43</v>
      </c>
      <c r="D28" s="7">
        <v>28</v>
      </c>
      <c r="E28" s="7">
        <f t="shared" si="0"/>
        <v>15</v>
      </c>
      <c r="F28" s="15">
        <f t="shared" si="1"/>
        <v>153.57142857142858</v>
      </c>
    </row>
    <row r="29" spans="1:6" ht="12.75">
      <c r="A29" s="3"/>
      <c r="B29" s="5" t="s">
        <v>26</v>
      </c>
      <c r="C29" s="7">
        <v>38</v>
      </c>
      <c r="D29" s="7">
        <v>28</v>
      </c>
      <c r="E29" s="7">
        <f t="shared" si="0"/>
        <v>10</v>
      </c>
      <c r="F29" s="15">
        <f t="shared" si="1"/>
        <v>135.71428571428572</v>
      </c>
    </row>
    <row r="30" spans="1:6" ht="12.75">
      <c r="A30" s="3"/>
      <c r="B30" s="5" t="s">
        <v>92</v>
      </c>
      <c r="C30" s="7">
        <v>22</v>
      </c>
      <c r="D30" s="7">
        <v>23</v>
      </c>
      <c r="E30" s="7">
        <f t="shared" si="0"/>
        <v>-1</v>
      </c>
      <c r="F30" s="15">
        <f t="shared" si="1"/>
        <v>95.65217391304348</v>
      </c>
    </row>
    <row r="31" spans="1:6" ht="15" customHeight="1">
      <c r="A31" s="3"/>
      <c r="B31" s="5" t="s">
        <v>93</v>
      </c>
      <c r="C31" s="7">
        <v>32</v>
      </c>
      <c r="D31" s="7">
        <v>19</v>
      </c>
      <c r="E31" s="7">
        <f t="shared" si="0"/>
        <v>13</v>
      </c>
      <c r="F31" s="15">
        <f t="shared" si="1"/>
        <v>168.42105263157893</v>
      </c>
    </row>
    <row r="32" spans="1:6" ht="15.75" customHeight="1">
      <c r="A32" s="3"/>
      <c r="B32" s="5" t="s">
        <v>24</v>
      </c>
      <c r="C32" s="7">
        <v>2406</v>
      </c>
      <c r="D32" s="7">
        <v>508</v>
      </c>
      <c r="E32" s="7">
        <f t="shared" si="0"/>
        <v>1898</v>
      </c>
      <c r="F32" s="15">
        <f t="shared" si="1"/>
        <v>473.62204724409446</v>
      </c>
    </row>
    <row r="33" spans="1:6" ht="21.75" customHeight="1">
      <c r="A33" s="4"/>
      <c r="B33" s="5" t="s">
        <v>108</v>
      </c>
      <c r="C33" s="7">
        <v>12</v>
      </c>
      <c r="D33" s="7">
        <v>4</v>
      </c>
      <c r="E33" s="7">
        <f t="shared" si="0"/>
        <v>8</v>
      </c>
      <c r="F33" s="15">
        <v>0</v>
      </c>
    </row>
    <row r="34" spans="1:6" ht="17.25" customHeight="1">
      <c r="A34" s="3"/>
      <c r="B34" s="5" t="s">
        <v>20</v>
      </c>
      <c r="C34" s="7">
        <v>76</v>
      </c>
      <c r="D34" s="7">
        <v>76</v>
      </c>
      <c r="E34" s="7">
        <f t="shared" si="0"/>
        <v>0</v>
      </c>
      <c r="F34" s="15">
        <f t="shared" si="1"/>
        <v>100</v>
      </c>
    </row>
    <row r="35" spans="1:6" ht="30.75" customHeight="1">
      <c r="A35" s="3"/>
      <c r="B35" s="13" t="s">
        <v>25</v>
      </c>
      <c r="C35" s="7">
        <v>0</v>
      </c>
      <c r="D35" s="7">
        <v>0</v>
      </c>
      <c r="E35" s="7">
        <f t="shared" si="0"/>
        <v>0</v>
      </c>
      <c r="F35" s="15">
        <v>0</v>
      </c>
    </row>
    <row r="36" spans="1:6" ht="30.75" customHeight="1">
      <c r="A36" s="3"/>
      <c r="B36" s="13" t="s">
        <v>22</v>
      </c>
      <c r="C36" s="7">
        <v>0</v>
      </c>
      <c r="D36" s="7">
        <v>0</v>
      </c>
      <c r="E36" s="7">
        <f t="shared" si="0"/>
        <v>0</v>
      </c>
      <c r="F36" s="15">
        <v>0</v>
      </c>
    </row>
    <row r="37" spans="1:6" ht="15" customHeight="1">
      <c r="A37" s="3"/>
      <c r="B37" s="1" t="s">
        <v>23</v>
      </c>
      <c r="C37" s="7">
        <v>9</v>
      </c>
      <c r="D37" s="7">
        <v>28</v>
      </c>
      <c r="E37" s="7">
        <f t="shared" si="0"/>
        <v>-19</v>
      </c>
      <c r="F37" s="15">
        <f t="shared" si="1"/>
        <v>32.142857142857146</v>
      </c>
    </row>
    <row r="38" spans="1:6" ht="15.75" customHeight="1">
      <c r="A38" s="3"/>
      <c r="B38" s="5" t="s">
        <v>91</v>
      </c>
      <c r="C38" s="7">
        <v>65</v>
      </c>
      <c r="D38" s="7">
        <v>44</v>
      </c>
      <c r="E38" s="7">
        <f t="shared" si="0"/>
        <v>21</v>
      </c>
      <c r="F38" s="15">
        <f t="shared" si="1"/>
        <v>147.72727272727272</v>
      </c>
    </row>
    <row r="39" spans="1:6" ht="27.75" customHeight="1">
      <c r="A39" s="3"/>
      <c r="B39" s="13" t="s">
        <v>94</v>
      </c>
      <c r="C39" s="7">
        <v>92</v>
      </c>
      <c r="D39" s="7">
        <v>26</v>
      </c>
      <c r="E39" s="7">
        <f t="shared" si="0"/>
        <v>66</v>
      </c>
      <c r="F39" s="15">
        <f t="shared" si="1"/>
        <v>353.8461538461538</v>
      </c>
    </row>
    <row r="40" spans="1:6" ht="15.75" customHeight="1">
      <c r="A40" s="3"/>
      <c r="B40" s="13" t="s">
        <v>17</v>
      </c>
      <c r="C40" s="7">
        <v>30</v>
      </c>
      <c r="D40" s="7">
        <v>4</v>
      </c>
      <c r="E40" s="7">
        <f t="shared" si="0"/>
        <v>26</v>
      </c>
      <c r="F40" s="15">
        <v>0</v>
      </c>
    </row>
    <row r="41" spans="1:6" ht="15" customHeight="1">
      <c r="A41" s="3"/>
      <c r="B41" s="1" t="s">
        <v>110</v>
      </c>
      <c r="C41" s="7">
        <v>120</v>
      </c>
      <c r="D41" s="7">
        <v>98</v>
      </c>
      <c r="E41" s="7">
        <f t="shared" si="0"/>
        <v>22</v>
      </c>
      <c r="F41" s="15">
        <f t="shared" si="1"/>
        <v>122.44897959183673</v>
      </c>
    </row>
    <row r="42" spans="1:6" ht="15" customHeight="1">
      <c r="A42" s="3"/>
      <c r="B42" s="3" t="s">
        <v>27</v>
      </c>
      <c r="C42" s="7">
        <v>0</v>
      </c>
      <c r="D42" s="7">
        <v>0</v>
      </c>
      <c r="E42" s="7">
        <f t="shared" si="0"/>
        <v>0</v>
      </c>
      <c r="F42" s="15">
        <v>0</v>
      </c>
    </row>
    <row r="43" spans="1:6" ht="13.5" customHeight="1">
      <c r="A43" s="3"/>
      <c r="B43" s="3" t="s">
        <v>28</v>
      </c>
      <c r="C43" s="7">
        <v>0</v>
      </c>
      <c r="D43" s="7">
        <v>0</v>
      </c>
      <c r="E43" s="7">
        <f t="shared" si="0"/>
        <v>0</v>
      </c>
      <c r="F43" s="15">
        <v>0</v>
      </c>
    </row>
    <row r="44" spans="1:6" ht="16.5" customHeight="1">
      <c r="A44" s="3"/>
      <c r="B44" s="3" t="s">
        <v>29</v>
      </c>
      <c r="C44" s="7">
        <v>5</v>
      </c>
      <c r="D44" s="7">
        <v>4</v>
      </c>
      <c r="E44" s="7">
        <f t="shared" si="0"/>
        <v>1</v>
      </c>
      <c r="F44" s="15">
        <v>0</v>
      </c>
    </row>
    <row r="45" spans="1:6" ht="16.5" customHeight="1">
      <c r="A45" s="3"/>
      <c r="B45" s="3" t="s">
        <v>3</v>
      </c>
      <c r="C45" s="7">
        <v>568</v>
      </c>
      <c r="D45" s="7">
        <v>445</v>
      </c>
      <c r="E45" s="7">
        <f t="shared" si="0"/>
        <v>123</v>
      </c>
      <c r="F45" s="15">
        <f t="shared" si="1"/>
        <v>127.64044943820225</v>
      </c>
    </row>
    <row r="46" spans="1:6" ht="16.5" customHeight="1">
      <c r="A46" s="4">
        <v>2</v>
      </c>
      <c r="B46" s="4" t="s">
        <v>73</v>
      </c>
      <c r="C46" s="7">
        <v>0</v>
      </c>
      <c r="D46" s="7">
        <v>0</v>
      </c>
      <c r="E46" s="7">
        <f t="shared" si="0"/>
        <v>0</v>
      </c>
      <c r="F46" s="15">
        <v>0</v>
      </c>
    </row>
    <row r="47" spans="3:6" ht="18" customHeight="1">
      <c r="C47" s="34"/>
      <c r="D47" s="34"/>
      <c r="E47" s="6"/>
      <c r="F47" s="6"/>
    </row>
    <row r="48" spans="2:6" ht="18.75">
      <c r="B48" s="49"/>
      <c r="C48" s="49"/>
      <c r="D48" s="49"/>
      <c r="E48" s="49"/>
      <c r="F48" s="49"/>
    </row>
    <row r="49" spans="2:5" ht="15.75">
      <c r="B49" s="14"/>
      <c r="D49" s="23"/>
      <c r="E49" s="23"/>
    </row>
  </sheetData>
  <sheetProtection/>
  <protectedRanges>
    <protectedRange sqref="C19:D32" name="Диапазон3"/>
    <protectedRange sqref="F49 B51:F58" name="Диапазон2"/>
    <protectedRange sqref="C34:D46" name="Диапазон4"/>
    <protectedRange sqref="D49" name="Диапазон2_1"/>
  </protectedRanges>
  <mergeCells count="11">
    <mergeCell ref="A11:F11"/>
    <mergeCell ref="A12:F12"/>
    <mergeCell ref="A15:A16"/>
    <mergeCell ref="B15:B16"/>
    <mergeCell ref="C15:C16"/>
    <mergeCell ref="D15:D16"/>
    <mergeCell ref="A14:F14"/>
    <mergeCell ref="B48:F48"/>
    <mergeCell ref="A13:F13"/>
    <mergeCell ref="F15:F16"/>
    <mergeCell ref="E15:E16"/>
  </mergeCells>
  <printOptions horizontalCentered="1"/>
  <pageMargins left="1.18" right="0.23" top="0.27" bottom="0.57" header="0.47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6">
      <selection activeCell="I28" sqref="I28"/>
    </sheetView>
  </sheetViews>
  <sheetFormatPr defaultColWidth="13.875" defaultRowHeight="12.75"/>
  <cols>
    <col min="1" max="1" width="4.625" style="1" customWidth="1"/>
    <col min="2" max="2" width="33.375" style="1" customWidth="1"/>
    <col min="3" max="3" width="16.125" style="1" customWidth="1"/>
    <col min="4" max="4" width="15.00390625" style="1" customWidth="1"/>
    <col min="5" max="5" width="15.125" style="1" customWidth="1"/>
    <col min="6" max="6" width="14.625" style="1" customWidth="1"/>
    <col min="7" max="7" width="15.375" style="1" customWidth="1"/>
    <col min="8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71</v>
      </c>
    </row>
    <row r="11" spans="1:6" ht="18.75">
      <c r="A11" s="39" t="s">
        <v>75</v>
      </c>
      <c r="B11" s="39"/>
      <c r="C11" s="39"/>
      <c r="D11" s="39"/>
      <c r="E11" s="39"/>
      <c r="F11" s="39"/>
    </row>
    <row r="12" spans="1:6" ht="18.75">
      <c r="A12" s="39" t="s">
        <v>69</v>
      </c>
      <c r="B12" s="39"/>
      <c r="C12" s="39"/>
      <c r="D12" s="39"/>
      <c r="E12" s="39"/>
      <c r="F12" s="39"/>
    </row>
    <row r="13" spans="1:6" ht="20.25" customHeight="1">
      <c r="A13" s="40" t="s">
        <v>148</v>
      </c>
      <c r="B13" s="41"/>
      <c r="C13" s="41"/>
      <c r="D13" s="41"/>
      <c r="E13" s="41"/>
      <c r="F13" s="41"/>
    </row>
    <row r="14" spans="1:6" ht="20.2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50" t="s">
        <v>4</v>
      </c>
      <c r="D15" s="47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51"/>
      <c r="D16" s="48"/>
      <c r="E16" s="48"/>
      <c r="F16" s="48"/>
    </row>
    <row r="17" spans="1:6" s="2" customFormat="1" ht="15" customHeight="1">
      <c r="A17" s="20">
        <v>1</v>
      </c>
      <c r="B17" s="20">
        <v>2</v>
      </c>
      <c r="C17" s="35">
        <v>3</v>
      </c>
      <c r="D17" s="19">
        <v>4</v>
      </c>
      <c r="E17" s="19">
        <v>5</v>
      </c>
      <c r="F17" s="19">
        <v>6</v>
      </c>
    </row>
    <row r="18" spans="1:6" ht="12.75">
      <c r="A18" s="4"/>
      <c r="B18" s="4" t="s">
        <v>30</v>
      </c>
      <c r="C18" s="7">
        <v>16934</v>
      </c>
      <c r="D18" s="7">
        <v>6946</v>
      </c>
      <c r="E18" s="7"/>
      <c r="F18" s="15"/>
    </row>
    <row r="19" spans="1:6" ht="12.75">
      <c r="A19" s="4">
        <v>1</v>
      </c>
      <c r="B19" s="3" t="s">
        <v>50</v>
      </c>
      <c r="C19" s="7">
        <v>13091</v>
      </c>
      <c r="D19" s="7">
        <v>4485</v>
      </c>
      <c r="E19" s="7">
        <f>C19-D19</f>
        <v>8606</v>
      </c>
      <c r="F19" s="15">
        <f>IF(C19&lt;&gt;0,(C19/D19*100))</f>
        <v>291.8840579710145</v>
      </c>
    </row>
    <row r="20" spans="1:6" ht="12.75">
      <c r="A20" s="36"/>
      <c r="B20" s="3" t="s">
        <v>51</v>
      </c>
      <c r="C20" s="7">
        <v>3729</v>
      </c>
      <c r="D20" s="7">
        <v>2872</v>
      </c>
      <c r="E20" s="7">
        <f aca="true" t="shared" si="0" ref="E20:E49">C20-D20</f>
        <v>857</v>
      </c>
      <c r="F20" s="15">
        <f aca="true" t="shared" si="1" ref="F20:F49">IF(C20&lt;&gt;0,(C20/D20*100))</f>
        <v>129.8398328690808</v>
      </c>
    </row>
    <row r="21" spans="1:6" ht="12.75">
      <c r="A21" s="4"/>
      <c r="B21" s="3" t="s">
        <v>52</v>
      </c>
      <c r="C21" s="7">
        <v>389</v>
      </c>
      <c r="D21" s="7">
        <v>291</v>
      </c>
      <c r="E21" s="7">
        <f t="shared" si="0"/>
        <v>98</v>
      </c>
      <c r="F21" s="15">
        <f t="shared" si="1"/>
        <v>133.67697594501718</v>
      </c>
    </row>
    <row r="22" spans="1:6" ht="12.75">
      <c r="A22" s="4"/>
      <c r="B22" s="12" t="s">
        <v>53</v>
      </c>
      <c r="C22" s="7">
        <v>240</v>
      </c>
      <c r="D22" s="7">
        <v>85</v>
      </c>
      <c r="E22" s="7">
        <f t="shared" si="0"/>
        <v>155</v>
      </c>
      <c r="F22" s="15">
        <f t="shared" si="1"/>
        <v>282.3529411764706</v>
      </c>
    </row>
    <row r="23" spans="1:6" ht="12.75">
      <c r="A23" s="4"/>
      <c r="B23" s="3" t="s">
        <v>54</v>
      </c>
      <c r="C23" s="7">
        <v>58</v>
      </c>
      <c r="D23" s="7">
        <v>74</v>
      </c>
      <c r="E23" s="7">
        <f t="shared" si="0"/>
        <v>-16</v>
      </c>
      <c r="F23" s="15">
        <f t="shared" si="1"/>
        <v>78.37837837837837</v>
      </c>
    </row>
    <row r="24" spans="1:6" ht="14.25" customHeight="1">
      <c r="A24" s="4"/>
      <c r="B24" s="3" t="s">
        <v>55</v>
      </c>
      <c r="C24" s="7">
        <v>531</v>
      </c>
      <c r="D24" s="7">
        <v>572</v>
      </c>
      <c r="E24" s="7">
        <f t="shared" si="0"/>
        <v>-41</v>
      </c>
      <c r="F24" s="15">
        <f t="shared" si="1"/>
        <v>92.83216783216784</v>
      </c>
    </row>
    <row r="25" spans="1:6" ht="14.25" customHeight="1">
      <c r="A25" s="4"/>
      <c r="B25" s="37" t="s">
        <v>56</v>
      </c>
      <c r="C25" s="7">
        <v>236</v>
      </c>
      <c r="D25" s="7">
        <v>118</v>
      </c>
      <c r="E25" s="7">
        <f t="shared" si="0"/>
        <v>118</v>
      </c>
      <c r="F25" s="15">
        <f t="shared" si="1"/>
        <v>200</v>
      </c>
    </row>
    <row r="26" spans="1:6" ht="12.75">
      <c r="A26" s="4"/>
      <c r="B26" s="3" t="s">
        <v>57</v>
      </c>
      <c r="C26" s="7">
        <v>1</v>
      </c>
      <c r="D26" s="7">
        <v>0</v>
      </c>
      <c r="E26" s="7">
        <f t="shared" si="0"/>
        <v>1</v>
      </c>
      <c r="F26" s="15">
        <v>0</v>
      </c>
    </row>
    <row r="27" spans="1:6" ht="14.25" customHeight="1">
      <c r="A27" s="4"/>
      <c r="B27" s="3" t="s">
        <v>58</v>
      </c>
      <c r="C27" s="7">
        <v>44</v>
      </c>
      <c r="D27" s="7">
        <v>28</v>
      </c>
      <c r="E27" s="7">
        <f t="shared" si="0"/>
        <v>16</v>
      </c>
      <c r="F27" s="15">
        <f t="shared" si="1"/>
        <v>157.14285714285714</v>
      </c>
    </row>
    <row r="28" spans="1:6" ht="12.75">
      <c r="A28" s="4"/>
      <c r="B28" s="37" t="s">
        <v>103</v>
      </c>
      <c r="C28" s="7">
        <v>231</v>
      </c>
      <c r="D28" s="7">
        <v>168</v>
      </c>
      <c r="E28" s="7">
        <f t="shared" si="0"/>
        <v>63</v>
      </c>
      <c r="F28" s="15">
        <f t="shared" si="1"/>
        <v>137.5</v>
      </c>
    </row>
    <row r="29" spans="1:6" ht="12.75">
      <c r="A29" s="4"/>
      <c r="B29" s="3" t="s">
        <v>97</v>
      </c>
      <c r="C29" s="7">
        <v>0</v>
      </c>
      <c r="D29" s="7">
        <v>0</v>
      </c>
      <c r="E29" s="7">
        <f t="shared" si="0"/>
        <v>0</v>
      </c>
      <c r="F29" s="15">
        <v>0</v>
      </c>
    </row>
    <row r="30" spans="1:6" ht="12.75">
      <c r="A30" s="4"/>
      <c r="B30" s="3" t="s">
        <v>67</v>
      </c>
      <c r="C30" s="7">
        <v>0</v>
      </c>
      <c r="D30" s="7">
        <v>0</v>
      </c>
      <c r="E30" s="7">
        <f t="shared" si="0"/>
        <v>0</v>
      </c>
      <c r="F30" s="15">
        <v>0</v>
      </c>
    </row>
    <row r="31" spans="1:6" ht="12.75">
      <c r="A31" s="3"/>
      <c r="B31" s="3" t="s">
        <v>98</v>
      </c>
      <c r="C31" s="7">
        <v>101</v>
      </c>
      <c r="D31" s="7">
        <v>12</v>
      </c>
      <c r="E31" s="7">
        <f t="shared" si="0"/>
        <v>89</v>
      </c>
      <c r="F31" s="15">
        <f t="shared" si="1"/>
        <v>841.6666666666666</v>
      </c>
    </row>
    <row r="32" spans="1:6" ht="12.75">
      <c r="A32" s="3"/>
      <c r="B32" s="3" t="s">
        <v>99</v>
      </c>
      <c r="C32" s="7">
        <v>114</v>
      </c>
      <c r="D32" s="7">
        <v>47</v>
      </c>
      <c r="E32" s="7">
        <f t="shared" si="0"/>
        <v>67</v>
      </c>
      <c r="F32" s="15">
        <f t="shared" si="1"/>
        <v>242.55319148936172</v>
      </c>
    </row>
    <row r="33" spans="1:6" ht="12.75">
      <c r="A33" s="3"/>
      <c r="B33" s="3" t="s">
        <v>102</v>
      </c>
      <c r="C33" s="7">
        <v>3398</v>
      </c>
      <c r="D33" s="7">
        <v>78</v>
      </c>
      <c r="E33" s="7">
        <f t="shared" si="0"/>
        <v>3320</v>
      </c>
      <c r="F33" s="15">
        <f t="shared" si="1"/>
        <v>4356.410256410256</v>
      </c>
    </row>
    <row r="34" spans="1:6" ht="12.75">
      <c r="A34" s="3"/>
      <c r="B34" s="3" t="s">
        <v>100</v>
      </c>
      <c r="C34" s="7">
        <v>337</v>
      </c>
      <c r="D34" s="7">
        <v>11</v>
      </c>
      <c r="E34" s="7">
        <f t="shared" si="0"/>
        <v>326</v>
      </c>
      <c r="F34" s="15">
        <f t="shared" si="1"/>
        <v>3063.6363636363635</v>
      </c>
    </row>
    <row r="35" spans="1:6" ht="13.5" customHeight="1">
      <c r="A35" s="3"/>
      <c r="B35" s="3" t="s">
        <v>101</v>
      </c>
      <c r="C35" s="7">
        <v>241</v>
      </c>
      <c r="D35" s="7">
        <v>112</v>
      </c>
      <c r="E35" s="7">
        <f t="shared" si="0"/>
        <v>129</v>
      </c>
      <c r="F35" s="15">
        <f t="shared" si="1"/>
        <v>215.17857142857144</v>
      </c>
    </row>
    <row r="36" spans="1:6" ht="12.75">
      <c r="A36" s="3"/>
      <c r="B36" s="3" t="s">
        <v>96</v>
      </c>
      <c r="C36" s="7">
        <v>3441</v>
      </c>
      <c r="D36" s="7">
        <v>17</v>
      </c>
      <c r="E36" s="7">
        <f t="shared" si="0"/>
        <v>3424</v>
      </c>
      <c r="F36" s="15">
        <f t="shared" si="1"/>
        <v>20241.176470588234</v>
      </c>
    </row>
    <row r="37" spans="1:6" ht="15" customHeight="1">
      <c r="A37" s="4">
        <v>2</v>
      </c>
      <c r="B37" s="38" t="s">
        <v>59</v>
      </c>
      <c r="C37" s="7">
        <v>1476</v>
      </c>
      <c r="D37" s="7">
        <v>1102</v>
      </c>
      <c r="E37" s="7">
        <f t="shared" si="0"/>
        <v>374</v>
      </c>
      <c r="F37" s="15">
        <f t="shared" si="1"/>
        <v>133.9382940108893</v>
      </c>
    </row>
    <row r="38" spans="1:6" ht="16.5" customHeight="1">
      <c r="A38" s="4">
        <v>3</v>
      </c>
      <c r="B38" s="3" t="s">
        <v>60</v>
      </c>
      <c r="C38" s="7">
        <v>236</v>
      </c>
      <c r="D38" s="7">
        <v>114</v>
      </c>
      <c r="E38" s="7">
        <f t="shared" si="0"/>
        <v>122</v>
      </c>
      <c r="F38" s="15">
        <f t="shared" si="1"/>
        <v>207.01754385964915</v>
      </c>
    </row>
    <row r="39" spans="1:6" ht="15" customHeight="1">
      <c r="A39" s="4">
        <v>4</v>
      </c>
      <c r="B39" s="1" t="s">
        <v>78</v>
      </c>
      <c r="C39" s="7">
        <v>4</v>
      </c>
      <c r="D39" s="7">
        <v>13</v>
      </c>
      <c r="E39" s="7">
        <f t="shared" si="0"/>
        <v>-9</v>
      </c>
      <c r="F39" s="15">
        <f t="shared" si="1"/>
        <v>30.76923076923077</v>
      </c>
    </row>
    <row r="40" spans="1:6" ht="12.75">
      <c r="A40" s="4">
        <v>5</v>
      </c>
      <c r="B40" s="3" t="s">
        <v>61</v>
      </c>
      <c r="C40" s="7">
        <v>23</v>
      </c>
      <c r="D40" s="7">
        <v>11</v>
      </c>
      <c r="E40" s="7">
        <f t="shared" si="0"/>
        <v>12</v>
      </c>
      <c r="F40" s="15">
        <f t="shared" si="1"/>
        <v>209.0909090909091</v>
      </c>
    </row>
    <row r="41" spans="1:6" ht="15" customHeight="1">
      <c r="A41" s="4">
        <v>6</v>
      </c>
      <c r="B41" s="3" t="s">
        <v>62</v>
      </c>
      <c r="C41" s="7">
        <v>19</v>
      </c>
      <c r="D41" s="7">
        <v>8</v>
      </c>
      <c r="E41" s="7">
        <f t="shared" si="0"/>
        <v>11</v>
      </c>
      <c r="F41" s="15">
        <f t="shared" si="1"/>
        <v>237.5</v>
      </c>
    </row>
    <row r="42" spans="1:6" ht="15" customHeight="1">
      <c r="A42" s="4">
        <v>7</v>
      </c>
      <c r="B42" s="3" t="s">
        <v>63</v>
      </c>
      <c r="C42" s="7">
        <v>3</v>
      </c>
      <c r="D42" s="7">
        <v>4</v>
      </c>
      <c r="E42" s="7">
        <f t="shared" si="0"/>
        <v>-1</v>
      </c>
      <c r="F42" s="15">
        <f t="shared" si="1"/>
        <v>75</v>
      </c>
    </row>
    <row r="43" spans="1:6" ht="15" customHeight="1">
      <c r="A43" s="4">
        <v>8</v>
      </c>
      <c r="B43" s="3" t="s">
        <v>64</v>
      </c>
      <c r="C43" s="7">
        <v>89</v>
      </c>
      <c r="D43" s="7">
        <v>35</v>
      </c>
      <c r="E43" s="7">
        <f t="shared" si="0"/>
        <v>54</v>
      </c>
      <c r="F43" s="15">
        <f t="shared" si="1"/>
        <v>254.28571428571428</v>
      </c>
    </row>
    <row r="44" spans="1:6" ht="15" customHeight="1">
      <c r="A44" s="4">
        <v>9</v>
      </c>
      <c r="B44" s="3" t="s">
        <v>65</v>
      </c>
      <c r="C44" s="7">
        <v>45</v>
      </c>
      <c r="D44" s="7">
        <v>27</v>
      </c>
      <c r="E44" s="7">
        <f t="shared" si="0"/>
        <v>18</v>
      </c>
      <c r="F44" s="15">
        <f t="shared" si="1"/>
        <v>166.66666666666669</v>
      </c>
    </row>
    <row r="45" spans="1:6" ht="15.75" customHeight="1">
      <c r="A45" s="4">
        <v>10</v>
      </c>
      <c r="B45" s="3" t="s">
        <v>66</v>
      </c>
      <c r="C45" s="7">
        <v>0</v>
      </c>
      <c r="D45" s="7">
        <v>7</v>
      </c>
      <c r="E45" s="7">
        <f t="shared" si="0"/>
        <v>-7</v>
      </c>
      <c r="F45" s="15" t="b">
        <f t="shared" si="1"/>
        <v>0</v>
      </c>
    </row>
    <row r="46" spans="1:6" ht="15.75" customHeight="1">
      <c r="A46" s="4">
        <v>11</v>
      </c>
      <c r="B46" s="3" t="s">
        <v>79</v>
      </c>
      <c r="C46" s="7">
        <v>0</v>
      </c>
      <c r="D46" s="7">
        <v>0</v>
      </c>
      <c r="E46" s="7">
        <f t="shared" si="0"/>
        <v>0</v>
      </c>
      <c r="F46" s="15">
        <v>0</v>
      </c>
    </row>
    <row r="47" spans="1:6" ht="25.5">
      <c r="A47" s="4">
        <v>12</v>
      </c>
      <c r="B47" s="12" t="s">
        <v>83</v>
      </c>
      <c r="C47" s="7">
        <v>5</v>
      </c>
      <c r="D47" s="7">
        <v>5</v>
      </c>
      <c r="E47" s="7">
        <f t="shared" si="0"/>
        <v>0</v>
      </c>
      <c r="F47" s="15">
        <f t="shared" si="1"/>
        <v>100</v>
      </c>
    </row>
    <row r="48" spans="1:6" ht="12.75">
      <c r="A48" s="4">
        <v>13</v>
      </c>
      <c r="B48" s="3" t="s">
        <v>67</v>
      </c>
      <c r="C48" s="7">
        <v>0</v>
      </c>
      <c r="D48" s="7">
        <v>0</v>
      </c>
      <c r="E48" s="7">
        <f t="shared" si="0"/>
        <v>0</v>
      </c>
      <c r="F48" s="15">
        <v>0</v>
      </c>
    </row>
    <row r="49" spans="1:6" ht="17.25" customHeight="1">
      <c r="A49" s="4">
        <v>14</v>
      </c>
      <c r="B49" s="12" t="s">
        <v>68</v>
      </c>
      <c r="C49" s="7">
        <v>1943</v>
      </c>
      <c r="D49" s="7">
        <v>1135</v>
      </c>
      <c r="E49" s="7">
        <f t="shared" si="0"/>
        <v>808</v>
      </c>
      <c r="F49" s="15">
        <f t="shared" si="1"/>
        <v>171.18942731277534</v>
      </c>
    </row>
    <row r="50" spans="3:6" ht="12.75">
      <c r="C50" s="34"/>
      <c r="D50" s="34"/>
      <c r="E50" s="6"/>
      <c r="F50" s="6"/>
    </row>
    <row r="51" spans="2:6" ht="18.75">
      <c r="B51" s="49"/>
      <c r="C51" s="49"/>
      <c r="D51" s="49"/>
      <c r="E51" s="49"/>
      <c r="F51" s="49"/>
    </row>
    <row r="52" spans="2:5" ht="15.75">
      <c r="B52" s="14"/>
      <c r="D52" s="23"/>
      <c r="E52" s="23"/>
    </row>
  </sheetData>
  <sheetProtection/>
  <protectedRanges>
    <protectedRange sqref="C39:D49" name="Диапазон5"/>
    <protectedRange sqref="B54:F61 F52" name="Диапазон2"/>
    <protectedRange sqref="C18:D37" name="Диапазон4"/>
    <protectedRange sqref="D52" name="Диапазон2_1"/>
  </protectedRanges>
  <mergeCells count="11">
    <mergeCell ref="F15:F16"/>
    <mergeCell ref="A14:F14"/>
    <mergeCell ref="B51:F51"/>
    <mergeCell ref="A11:F11"/>
    <mergeCell ref="A12:F12"/>
    <mergeCell ref="A13:F13"/>
    <mergeCell ref="A15:A16"/>
    <mergeCell ref="B15:B16"/>
    <mergeCell ref="C15:C16"/>
    <mergeCell ref="D15:D16"/>
    <mergeCell ref="E15:E16"/>
  </mergeCells>
  <printOptions horizontalCentered="1"/>
  <pageMargins left="1.33" right="0.4" top="0.47" bottom="0.75" header="0.32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6">
      <selection activeCell="F55" sqref="F55"/>
    </sheetView>
  </sheetViews>
  <sheetFormatPr defaultColWidth="13.875" defaultRowHeight="12.75"/>
  <cols>
    <col min="1" max="1" width="4.875" style="1" customWidth="1"/>
    <col min="2" max="2" width="33.375" style="1" customWidth="1"/>
    <col min="3" max="3" width="15.75390625" style="1" customWidth="1"/>
    <col min="4" max="4" width="16.875" style="1" customWidth="1"/>
    <col min="5" max="5" width="15.125" style="1" customWidth="1"/>
    <col min="6" max="6" width="14.625" style="1" customWidth="1"/>
    <col min="7" max="16384" width="13.875" style="1" customWidth="1"/>
  </cols>
  <sheetData>
    <row r="1" spans="5:7" ht="15.75">
      <c r="E1" s="17" t="s">
        <v>105</v>
      </c>
      <c r="F1" s="9"/>
      <c r="G1" s="9"/>
    </row>
    <row r="2" spans="5:7" ht="15.75">
      <c r="E2" s="17" t="s">
        <v>104</v>
      </c>
      <c r="F2" s="9"/>
      <c r="G2" s="9"/>
    </row>
    <row r="3" spans="5:7" ht="15.75">
      <c r="E3" s="18" t="s">
        <v>144</v>
      </c>
      <c r="F3" s="9"/>
      <c r="G3" s="9"/>
    </row>
    <row r="4" spans="5:7" ht="15.75">
      <c r="E4" s="18" t="s">
        <v>111</v>
      </c>
      <c r="F4" s="9"/>
      <c r="G4" s="9"/>
    </row>
    <row r="5" spans="5:7" ht="15.75">
      <c r="E5" s="17" t="s">
        <v>13</v>
      </c>
      <c r="F5" s="16"/>
      <c r="G5" s="9"/>
    </row>
    <row r="6" spans="5:7" ht="15.75">
      <c r="E6" s="18" t="s">
        <v>109</v>
      </c>
      <c r="F6" s="16"/>
      <c r="G6" s="9"/>
    </row>
    <row r="7" spans="5:7" ht="15.75">
      <c r="E7" s="18" t="s">
        <v>106</v>
      </c>
      <c r="F7" s="16"/>
      <c r="G7" s="9"/>
    </row>
    <row r="8" spans="5:7" ht="15.75">
      <c r="E8" s="18" t="s">
        <v>145</v>
      </c>
      <c r="F8" s="16"/>
      <c r="G8" s="9"/>
    </row>
    <row r="9" spans="6:7" ht="15">
      <c r="F9" s="16"/>
      <c r="G9" s="9"/>
    </row>
    <row r="10" ht="15.75">
      <c r="G10" s="25" t="s">
        <v>72</v>
      </c>
    </row>
    <row r="11" spans="1:6" ht="18.75">
      <c r="A11" s="39" t="s">
        <v>77</v>
      </c>
      <c r="B11" s="39"/>
      <c r="C11" s="39"/>
      <c r="D11" s="39"/>
      <c r="E11" s="39"/>
      <c r="F11" s="39"/>
    </row>
    <row r="12" spans="1:6" ht="18.75">
      <c r="A12" s="39" t="s">
        <v>76</v>
      </c>
      <c r="B12" s="39"/>
      <c r="C12" s="39"/>
      <c r="D12" s="39"/>
      <c r="E12" s="39"/>
      <c r="F12" s="39"/>
    </row>
    <row r="13" spans="1:6" ht="20.25" customHeight="1">
      <c r="A13" s="40" t="s">
        <v>148</v>
      </c>
      <c r="B13" s="41"/>
      <c r="C13" s="41"/>
      <c r="D13" s="41"/>
      <c r="E13" s="41"/>
      <c r="F13" s="41"/>
    </row>
    <row r="14" spans="1:6" ht="20.25" customHeight="1">
      <c r="A14" s="40" t="s">
        <v>150</v>
      </c>
      <c r="B14" s="41"/>
      <c r="C14" s="41"/>
      <c r="D14" s="41"/>
      <c r="E14" s="41"/>
      <c r="F14" s="41"/>
    </row>
    <row r="15" spans="1:6" ht="18" customHeight="1">
      <c r="A15" s="42" t="s">
        <v>2</v>
      </c>
      <c r="B15" s="42"/>
      <c r="C15" s="50" t="s">
        <v>4</v>
      </c>
      <c r="D15" s="47" t="s">
        <v>5</v>
      </c>
      <c r="E15" s="47" t="s">
        <v>1</v>
      </c>
      <c r="F15" s="47" t="s">
        <v>0</v>
      </c>
    </row>
    <row r="16" spans="1:6" s="2" customFormat="1" ht="28.5" customHeight="1">
      <c r="A16" s="42"/>
      <c r="B16" s="42"/>
      <c r="C16" s="51"/>
      <c r="D16" s="48"/>
      <c r="E16" s="48"/>
      <c r="F16" s="48"/>
    </row>
    <row r="17" spans="1:6" s="2" customFormat="1" ht="15" customHeight="1">
      <c r="A17" s="20">
        <v>1</v>
      </c>
      <c r="B17" s="20">
        <v>2</v>
      </c>
      <c r="C17" s="35">
        <v>3</v>
      </c>
      <c r="D17" s="19">
        <v>4</v>
      </c>
      <c r="E17" s="19">
        <v>5</v>
      </c>
      <c r="F17" s="19">
        <v>6</v>
      </c>
    </row>
    <row r="18" spans="1:6" s="2" customFormat="1" ht="12.75">
      <c r="A18" s="4">
        <v>1</v>
      </c>
      <c r="B18" s="4" t="s">
        <v>6</v>
      </c>
      <c r="C18" s="7">
        <v>16934</v>
      </c>
      <c r="D18" s="7">
        <v>6946</v>
      </c>
      <c r="E18" s="7"/>
      <c r="F18" s="8"/>
    </row>
    <row r="19" spans="1:6" s="2" customFormat="1" ht="17.25" customHeight="1">
      <c r="A19" s="4"/>
      <c r="B19" s="11" t="s">
        <v>31</v>
      </c>
      <c r="C19" s="7">
        <v>9</v>
      </c>
      <c r="D19" s="7">
        <v>21</v>
      </c>
      <c r="E19" s="7">
        <f>C19-D19</f>
        <v>-12</v>
      </c>
      <c r="F19" s="15">
        <f>IF(C19&lt;&gt;0,(C19/D19)*100,)</f>
        <v>42.857142857142854</v>
      </c>
    </row>
    <row r="20" spans="1:6" s="2" customFormat="1" ht="14.25" customHeight="1">
      <c r="A20" s="4"/>
      <c r="B20" s="10" t="s">
        <v>32</v>
      </c>
      <c r="C20" s="7">
        <v>172</v>
      </c>
      <c r="D20" s="7">
        <v>142</v>
      </c>
      <c r="E20" s="7">
        <f aca="true" t="shared" si="0" ref="E20:E50">C20-D20</f>
        <v>30</v>
      </c>
      <c r="F20" s="15">
        <f aca="true" t="shared" si="1" ref="F20:F49">IF(C20&lt;&gt;0,(C20/D20)*100,)</f>
        <v>121.12676056338027</v>
      </c>
    </row>
    <row r="21" spans="1:6" ht="25.5" customHeight="1">
      <c r="A21" s="3"/>
      <c r="B21" s="13" t="s">
        <v>33</v>
      </c>
      <c r="C21" s="7">
        <v>0</v>
      </c>
      <c r="D21" s="7">
        <v>5</v>
      </c>
      <c r="E21" s="7">
        <f t="shared" si="0"/>
        <v>-5</v>
      </c>
      <c r="F21" s="15">
        <f t="shared" si="1"/>
        <v>0</v>
      </c>
    </row>
    <row r="22" spans="1:6" ht="13.5" customHeight="1">
      <c r="A22" s="3"/>
      <c r="B22" s="5" t="s">
        <v>34</v>
      </c>
      <c r="C22" s="7">
        <v>351</v>
      </c>
      <c r="D22" s="7">
        <v>127</v>
      </c>
      <c r="E22" s="7">
        <f t="shared" si="0"/>
        <v>224</v>
      </c>
      <c r="F22" s="15">
        <f t="shared" si="1"/>
        <v>276.3779527559055</v>
      </c>
    </row>
    <row r="23" spans="1:6" ht="15" customHeight="1">
      <c r="A23" s="3"/>
      <c r="B23" s="13" t="s">
        <v>35</v>
      </c>
      <c r="C23" s="7">
        <v>111</v>
      </c>
      <c r="D23" s="7">
        <v>65</v>
      </c>
      <c r="E23" s="7">
        <f t="shared" si="0"/>
        <v>46</v>
      </c>
      <c r="F23" s="15">
        <f t="shared" si="1"/>
        <v>170.76923076923077</v>
      </c>
    </row>
    <row r="24" spans="1:6" ht="12.75">
      <c r="A24" s="3"/>
      <c r="B24" s="5" t="s">
        <v>36</v>
      </c>
      <c r="C24" s="7">
        <v>46</v>
      </c>
      <c r="D24" s="7">
        <v>38</v>
      </c>
      <c r="E24" s="7">
        <f t="shared" si="0"/>
        <v>8</v>
      </c>
      <c r="F24" s="15">
        <f t="shared" si="1"/>
        <v>121.05263157894737</v>
      </c>
    </row>
    <row r="25" spans="1:6" ht="12.75">
      <c r="A25" s="3"/>
      <c r="B25" s="5" t="s">
        <v>37</v>
      </c>
      <c r="C25" s="7">
        <v>98</v>
      </c>
      <c r="D25" s="7">
        <v>493</v>
      </c>
      <c r="E25" s="7">
        <f t="shared" si="0"/>
        <v>-395</v>
      </c>
      <c r="F25" s="15">
        <f t="shared" si="1"/>
        <v>19.878296146044626</v>
      </c>
    </row>
    <row r="26" spans="1:6" ht="12.75">
      <c r="A26" s="3"/>
      <c r="B26" s="5" t="s">
        <v>38</v>
      </c>
      <c r="C26" s="7">
        <v>167</v>
      </c>
      <c r="D26" s="7">
        <v>148</v>
      </c>
      <c r="E26" s="7">
        <f t="shared" si="0"/>
        <v>19</v>
      </c>
      <c r="F26" s="15">
        <f t="shared" si="1"/>
        <v>112.83783783783782</v>
      </c>
    </row>
    <row r="27" spans="1:6" ht="12.75">
      <c r="A27" s="3"/>
      <c r="B27" s="5" t="s">
        <v>39</v>
      </c>
      <c r="C27" s="7">
        <v>266</v>
      </c>
      <c r="D27" s="7">
        <v>338</v>
      </c>
      <c r="E27" s="7">
        <f t="shared" si="0"/>
        <v>-72</v>
      </c>
      <c r="F27" s="15">
        <f t="shared" si="1"/>
        <v>78.69822485207101</v>
      </c>
    </row>
    <row r="28" spans="1:6" ht="12.75">
      <c r="A28" s="3"/>
      <c r="B28" s="5" t="s">
        <v>40</v>
      </c>
      <c r="C28" s="7">
        <v>221</v>
      </c>
      <c r="D28" s="7">
        <v>220</v>
      </c>
      <c r="E28" s="7">
        <f t="shared" si="0"/>
        <v>1</v>
      </c>
      <c r="F28" s="15">
        <f t="shared" si="1"/>
        <v>100.45454545454547</v>
      </c>
    </row>
    <row r="29" spans="1:6" ht="12.75">
      <c r="A29" s="3"/>
      <c r="B29" s="5" t="s">
        <v>41</v>
      </c>
      <c r="C29" s="7">
        <v>5</v>
      </c>
      <c r="D29" s="7">
        <v>9</v>
      </c>
      <c r="E29" s="7">
        <f t="shared" si="0"/>
        <v>-4</v>
      </c>
      <c r="F29" s="15">
        <f>IF(C29&lt;&gt;0,(C29/D29)*100,)</f>
        <v>55.55555555555556</v>
      </c>
    </row>
    <row r="30" spans="1:6" ht="12.75">
      <c r="A30" s="3"/>
      <c r="B30" s="5" t="s">
        <v>42</v>
      </c>
      <c r="C30" s="7">
        <v>1</v>
      </c>
      <c r="D30" s="7">
        <v>3</v>
      </c>
      <c r="E30" s="7">
        <f t="shared" si="0"/>
        <v>-2</v>
      </c>
      <c r="F30" s="15">
        <f t="shared" si="1"/>
        <v>33.33333333333333</v>
      </c>
    </row>
    <row r="31" spans="1:6" ht="12.75">
      <c r="A31" s="4"/>
      <c r="B31" s="3" t="s">
        <v>43</v>
      </c>
      <c r="C31" s="7">
        <v>8</v>
      </c>
      <c r="D31" s="7">
        <v>15</v>
      </c>
      <c r="E31" s="7">
        <f t="shared" si="0"/>
        <v>-7</v>
      </c>
      <c r="F31" s="15">
        <f t="shared" si="1"/>
        <v>53.333333333333336</v>
      </c>
    </row>
    <row r="32" spans="1:6" ht="12.75">
      <c r="A32" s="3"/>
      <c r="B32" s="5" t="s">
        <v>44</v>
      </c>
      <c r="C32" s="7">
        <v>9</v>
      </c>
      <c r="D32" s="7">
        <v>17</v>
      </c>
      <c r="E32" s="7">
        <f t="shared" si="0"/>
        <v>-8</v>
      </c>
      <c r="F32" s="15">
        <f t="shared" si="1"/>
        <v>52.94117647058824</v>
      </c>
    </row>
    <row r="33" spans="1:6" ht="27" customHeight="1">
      <c r="A33" s="3"/>
      <c r="B33" s="13" t="s">
        <v>45</v>
      </c>
      <c r="C33" s="7">
        <v>249</v>
      </c>
      <c r="D33" s="7">
        <v>178</v>
      </c>
      <c r="E33" s="7">
        <f t="shared" si="0"/>
        <v>71</v>
      </c>
      <c r="F33" s="15">
        <f t="shared" si="1"/>
        <v>139.8876404494382</v>
      </c>
    </row>
    <row r="34" spans="1:6" ht="27" customHeight="1">
      <c r="A34" s="3"/>
      <c r="B34" s="13" t="s">
        <v>46</v>
      </c>
      <c r="C34" s="7">
        <v>101</v>
      </c>
      <c r="D34" s="7">
        <v>91</v>
      </c>
      <c r="E34" s="7">
        <f t="shared" si="0"/>
        <v>10</v>
      </c>
      <c r="F34" s="15">
        <f t="shared" si="1"/>
        <v>110.98901098901099</v>
      </c>
    </row>
    <row r="35" spans="1:6" ht="12.75" customHeight="1">
      <c r="A35" s="3"/>
      <c r="B35" s="13" t="s">
        <v>80</v>
      </c>
      <c r="C35" s="7">
        <v>0</v>
      </c>
      <c r="D35" s="7">
        <v>0</v>
      </c>
      <c r="E35" s="7">
        <f t="shared" si="0"/>
        <v>0</v>
      </c>
      <c r="F35" s="15">
        <f t="shared" si="1"/>
        <v>0</v>
      </c>
    </row>
    <row r="36" spans="1:6" ht="12.75" customHeight="1">
      <c r="A36" s="3"/>
      <c r="B36" s="13" t="s">
        <v>81</v>
      </c>
      <c r="C36" s="7">
        <v>0</v>
      </c>
      <c r="D36" s="7">
        <v>0</v>
      </c>
      <c r="E36" s="7">
        <f t="shared" si="0"/>
        <v>0</v>
      </c>
      <c r="F36" s="15">
        <f t="shared" si="1"/>
        <v>0</v>
      </c>
    </row>
    <row r="37" spans="1:6" ht="12.75">
      <c r="A37" s="3"/>
      <c r="B37" s="13" t="s">
        <v>82</v>
      </c>
      <c r="C37" s="7">
        <v>0</v>
      </c>
      <c r="D37" s="7">
        <v>0</v>
      </c>
      <c r="E37" s="7">
        <f t="shared" si="0"/>
        <v>0</v>
      </c>
      <c r="F37" s="15">
        <f t="shared" si="1"/>
        <v>0</v>
      </c>
    </row>
    <row r="38" spans="1:6" ht="12.75">
      <c r="A38" s="3"/>
      <c r="B38" s="13" t="s">
        <v>47</v>
      </c>
      <c r="C38" s="7">
        <v>1</v>
      </c>
      <c r="D38" s="7">
        <v>2</v>
      </c>
      <c r="E38" s="7">
        <f t="shared" si="0"/>
        <v>-1</v>
      </c>
      <c r="F38" s="15">
        <f t="shared" si="1"/>
        <v>50</v>
      </c>
    </row>
    <row r="39" spans="1:6" ht="12.75">
      <c r="A39" s="3"/>
      <c r="B39" s="13" t="s">
        <v>48</v>
      </c>
      <c r="C39" s="7">
        <v>15103</v>
      </c>
      <c r="D39" s="7">
        <v>5019</v>
      </c>
      <c r="E39" s="7">
        <f t="shared" si="0"/>
        <v>10084</v>
      </c>
      <c r="F39" s="15">
        <f t="shared" si="1"/>
        <v>300.9165172345089</v>
      </c>
    </row>
    <row r="40" spans="1:6" ht="17.25" customHeight="1">
      <c r="A40" s="3"/>
      <c r="B40" s="5" t="s">
        <v>95</v>
      </c>
      <c r="C40" s="7">
        <v>10</v>
      </c>
      <c r="D40" s="7">
        <v>9</v>
      </c>
      <c r="E40" s="7">
        <f t="shared" si="0"/>
        <v>1</v>
      </c>
      <c r="F40" s="15">
        <f t="shared" si="1"/>
        <v>111.11111111111111</v>
      </c>
    </row>
    <row r="41" spans="1:6" ht="18" customHeight="1">
      <c r="A41" s="3"/>
      <c r="B41" s="13" t="s">
        <v>49</v>
      </c>
      <c r="C41" s="7">
        <v>6</v>
      </c>
      <c r="D41" s="7">
        <v>6</v>
      </c>
      <c r="E41" s="7">
        <f t="shared" si="0"/>
        <v>0</v>
      </c>
      <c r="F41" s="15">
        <f t="shared" si="1"/>
        <v>100</v>
      </c>
    </row>
    <row r="42" spans="1:6" ht="12.75">
      <c r="A42" s="4">
        <v>2</v>
      </c>
      <c r="B42" s="4" t="s">
        <v>12</v>
      </c>
      <c r="C42" s="7">
        <v>16934</v>
      </c>
      <c r="D42" s="7">
        <v>6946</v>
      </c>
      <c r="E42" s="7"/>
      <c r="F42" s="15"/>
    </row>
    <row r="43" spans="1:6" ht="12.75">
      <c r="A43" s="4"/>
      <c r="B43" s="3" t="s">
        <v>84</v>
      </c>
      <c r="C43" s="7">
        <v>26</v>
      </c>
      <c r="D43" s="7">
        <v>16</v>
      </c>
      <c r="E43" s="7">
        <f t="shared" si="0"/>
        <v>10</v>
      </c>
      <c r="F43" s="15">
        <f t="shared" si="1"/>
        <v>162.5</v>
      </c>
    </row>
    <row r="44" spans="1:6" ht="12.75">
      <c r="A44" s="4"/>
      <c r="B44" s="3" t="s">
        <v>85</v>
      </c>
      <c r="C44" s="7">
        <v>2</v>
      </c>
      <c r="D44" s="7">
        <v>8</v>
      </c>
      <c r="E44" s="7">
        <f t="shared" si="0"/>
        <v>-6</v>
      </c>
      <c r="F44" s="15">
        <f t="shared" si="1"/>
        <v>25</v>
      </c>
    </row>
    <row r="45" spans="1:6" ht="12.75">
      <c r="A45" s="4"/>
      <c r="B45" s="3" t="s">
        <v>87</v>
      </c>
      <c r="C45" s="7">
        <v>16375</v>
      </c>
      <c r="D45" s="7">
        <v>6770</v>
      </c>
      <c r="E45" s="7">
        <f t="shared" si="0"/>
        <v>9605</v>
      </c>
      <c r="F45" s="15">
        <f t="shared" si="1"/>
        <v>241.87592319054653</v>
      </c>
    </row>
    <row r="46" spans="1:6" ht="42" customHeight="1">
      <c r="A46" s="4"/>
      <c r="B46" s="12" t="s">
        <v>88</v>
      </c>
      <c r="C46" s="7">
        <v>0</v>
      </c>
      <c r="D46" s="7">
        <v>2</v>
      </c>
      <c r="E46" s="7">
        <f t="shared" si="0"/>
        <v>-2</v>
      </c>
      <c r="F46" s="15">
        <f t="shared" si="1"/>
        <v>0</v>
      </c>
    </row>
    <row r="47" spans="1:6" ht="55.5" customHeight="1">
      <c r="A47" s="4"/>
      <c r="B47" s="12" t="s">
        <v>90</v>
      </c>
      <c r="C47" s="7">
        <v>3</v>
      </c>
      <c r="D47" s="7">
        <v>4</v>
      </c>
      <c r="E47" s="7">
        <f t="shared" si="0"/>
        <v>-1</v>
      </c>
      <c r="F47" s="15">
        <f t="shared" si="1"/>
        <v>75</v>
      </c>
    </row>
    <row r="48" spans="1:6" ht="38.25">
      <c r="A48" s="4"/>
      <c r="B48" s="12" t="s">
        <v>89</v>
      </c>
      <c r="C48" s="7">
        <v>0</v>
      </c>
      <c r="D48" s="7">
        <v>1</v>
      </c>
      <c r="E48" s="7">
        <f t="shared" si="0"/>
        <v>-1</v>
      </c>
      <c r="F48" s="15">
        <f t="shared" si="1"/>
        <v>0</v>
      </c>
    </row>
    <row r="49" spans="1:6" ht="12.75">
      <c r="A49" s="4"/>
      <c r="B49" s="3" t="s">
        <v>86</v>
      </c>
      <c r="C49" s="7">
        <v>528</v>
      </c>
      <c r="D49" s="7">
        <v>145</v>
      </c>
      <c r="E49" s="7">
        <f t="shared" si="0"/>
        <v>383</v>
      </c>
      <c r="F49" s="15">
        <f t="shared" si="1"/>
        <v>364.1379310344828</v>
      </c>
    </row>
    <row r="50" spans="1:6" ht="24.75" customHeight="1">
      <c r="A50" s="4">
        <v>3</v>
      </c>
      <c r="B50" s="24" t="s">
        <v>14</v>
      </c>
      <c r="C50" s="7">
        <v>6</v>
      </c>
      <c r="D50" s="7">
        <v>0</v>
      </c>
      <c r="E50" s="7">
        <f t="shared" si="0"/>
        <v>6</v>
      </c>
      <c r="F50" s="15"/>
    </row>
    <row r="51" spans="3:6" ht="12.75">
      <c r="C51" s="34"/>
      <c r="D51" s="34"/>
      <c r="E51" s="6"/>
      <c r="F51" s="6"/>
    </row>
    <row r="52" spans="2:6" ht="18.75">
      <c r="B52" s="49"/>
      <c r="C52" s="49"/>
      <c r="D52" s="49"/>
      <c r="E52" s="49"/>
      <c r="F52" s="49"/>
    </row>
    <row r="53" spans="2:5" ht="15.75">
      <c r="B53" s="14"/>
      <c r="D53" s="23"/>
      <c r="E53" s="23"/>
    </row>
  </sheetData>
  <sheetProtection/>
  <protectedRanges>
    <protectedRange sqref="C19:D30" name="Диапазон3"/>
    <protectedRange sqref="B55:F62 F53" name="Диапазон2"/>
    <protectedRange sqref="C32:D50" name="Диапазон4"/>
    <protectedRange sqref="D53" name="Диапазон2_1"/>
  </protectedRanges>
  <mergeCells count="11">
    <mergeCell ref="F15:F16"/>
    <mergeCell ref="A14:F14"/>
    <mergeCell ref="B52:F52"/>
    <mergeCell ref="A11:F11"/>
    <mergeCell ref="A12:F12"/>
    <mergeCell ref="A13:F13"/>
    <mergeCell ref="A15:A16"/>
    <mergeCell ref="B15:B16"/>
    <mergeCell ref="C15:C16"/>
    <mergeCell ref="D15:D16"/>
    <mergeCell ref="E15:E16"/>
  </mergeCells>
  <printOptions horizontalCentered="1"/>
  <pageMargins left="0.97" right="0.1968503937007874" top="0" bottom="0" header="0.5118110236220472" footer="0.5118110236220472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7">
      <selection activeCell="H17" sqref="H17"/>
    </sheetView>
  </sheetViews>
  <sheetFormatPr defaultColWidth="13.875" defaultRowHeight="12.75"/>
  <cols>
    <col min="1" max="1" width="3.875" style="1" customWidth="1"/>
    <col min="2" max="2" width="31.00390625" style="1" customWidth="1"/>
    <col min="3" max="3" width="15.00390625" style="1" customWidth="1"/>
    <col min="4" max="4" width="15.875" style="1" customWidth="1"/>
    <col min="5" max="5" width="15.125" style="1" customWidth="1"/>
    <col min="6" max="6" width="12.75390625" style="1" customWidth="1"/>
    <col min="7" max="16384" width="13.875" style="1" customWidth="1"/>
  </cols>
  <sheetData>
    <row r="1" ht="15.75">
      <c r="E1" s="18" t="s">
        <v>111</v>
      </c>
    </row>
    <row r="2" ht="15.75">
      <c r="E2" s="18" t="s">
        <v>13</v>
      </c>
    </row>
    <row r="3" ht="15.75">
      <c r="E3" s="17" t="s">
        <v>143</v>
      </c>
    </row>
    <row r="4" spans="6:7" ht="15">
      <c r="F4" s="9"/>
      <c r="G4" s="9"/>
    </row>
    <row r="5" spans="6:7" ht="15.75">
      <c r="F5" s="29" t="s">
        <v>129</v>
      </c>
      <c r="G5" s="9"/>
    </row>
    <row r="6" spans="1:6" ht="33.75" customHeight="1">
      <c r="A6" s="52" t="s">
        <v>130</v>
      </c>
      <c r="B6" s="52"/>
      <c r="C6" s="52"/>
      <c r="D6" s="52"/>
      <c r="E6" s="52"/>
      <c r="F6" s="52"/>
    </row>
    <row r="7" spans="1:6" ht="21.75" customHeight="1">
      <c r="A7" s="40" t="s">
        <v>131</v>
      </c>
      <c r="B7" s="41"/>
      <c r="C7" s="41"/>
      <c r="D7" s="41"/>
      <c r="E7" s="41"/>
      <c r="F7" s="41"/>
    </row>
    <row r="8" spans="1:6" ht="21.75" customHeight="1">
      <c r="A8" s="40" t="s">
        <v>149</v>
      </c>
      <c r="B8" s="41"/>
      <c r="C8" s="41"/>
      <c r="D8" s="41"/>
      <c r="E8" s="41"/>
      <c r="F8" s="41"/>
    </row>
    <row r="9" spans="1:6" ht="22.5" customHeight="1">
      <c r="A9" s="40" t="s">
        <v>150</v>
      </c>
      <c r="B9" s="41"/>
      <c r="C9" s="41"/>
      <c r="D9" s="41"/>
      <c r="E9" s="41"/>
      <c r="F9" s="41"/>
    </row>
    <row r="10" spans="1:6" ht="18" customHeight="1">
      <c r="A10" s="42" t="s">
        <v>2</v>
      </c>
      <c r="B10" s="42"/>
      <c r="C10" s="43" t="s">
        <v>4</v>
      </c>
      <c r="D10" s="45" t="s">
        <v>5</v>
      </c>
      <c r="E10" s="47" t="s">
        <v>1</v>
      </c>
      <c r="F10" s="47" t="s">
        <v>0</v>
      </c>
    </row>
    <row r="11" spans="1:6" s="2" customFormat="1" ht="28.5" customHeight="1">
      <c r="A11" s="42"/>
      <c r="B11" s="42"/>
      <c r="C11" s="44"/>
      <c r="D11" s="46"/>
      <c r="E11" s="48"/>
      <c r="F11" s="48"/>
    </row>
    <row r="12" spans="1:6" s="2" customFormat="1" ht="15.75" customHeight="1">
      <c r="A12" s="20">
        <v>1</v>
      </c>
      <c r="B12" s="20">
        <v>2</v>
      </c>
      <c r="C12" s="21">
        <v>3</v>
      </c>
      <c r="D12" s="22">
        <v>4</v>
      </c>
      <c r="E12" s="19">
        <v>5</v>
      </c>
      <c r="F12" s="19">
        <v>6</v>
      </c>
    </row>
    <row r="13" spans="1:6" s="2" customFormat="1" ht="21" customHeight="1">
      <c r="A13" s="27">
        <v>1</v>
      </c>
      <c r="B13" s="28" t="s">
        <v>132</v>
      </c>
      <c r="C13" s="31"/>
      <c r="D13" s="31"/>
      <c r="E13" s="31" t="s">
        <v>133</v>
      </c>
      <c r="F13" s="32"/>
    </row>
    <row r="14" spans="1:6" s="2" customFormat="1" ht="18" customHeight="1">
      <c r="A14" s="4"/>
      <c r="B14" s="11" t="s">
        <v>134</v>
      </c>
      <c r="C14" s="7">
        <v>20</v>
      </c>
      <c r="D14" s="7">
        <v>27</v>
      </c>
      <c r="E14" s="7"/>
      <c r="F14" s="30">
        <f>IF(C14&lt;&gt;0,(D14/C14)*100)</f>
        <v>135</v>
      </c>
    </row>
    <row r="15" spans="1:6" s="2" customFormat="1" ht="20.25" customHeight="1">
      <c r="A15" s="4"/>
      <c r="B15" s="10" t="s">
        <v>135</v>
      </c>
      <c r="C15" s="7">
        <v>375973</v>
      </c>
      <c r="D15" s="7">
        <v>356649</v>
      </c>
      <c r="E15" s="7">
        <f>C15-D15</f>
        <v>19324</v>
      </c>
      <c r="F15" s="30">
        <f>IF(C15&lt;&gt;0,(D15/C15)*100)</f>
        <v>94.86026922146004</v>
      </c>
    </row>
    <row r="16" spans="1:6" ht="33" customHeight="1">
      <c r="A16" s="3"/>
      <c r="B16" s="13" t="s">
        <v>136</v>
      </c>
      <c r="C16" s="7">
        <v>452646</v>
      </c>
      <c r="D16" s="7">
        <v>439061</v>
      </c>
      <c r="E16" s="7">
        <f aca="true" t="shared" si="0" ref="E16:E22">C16-D16</f>
        <v>13585</v>
      </c>
      <c r="F16" s="30">
        <f aca="true" t="shared" si="1" ref="F16:F22">IF(C16&lt;&gt;0,(D16/C16)*100)</f>
        <v>96.99875841165061</v>
      </c>
    </row>
    <row r="17" spans="1:6" ht="57" customHeight="1">
      <c r="A17" s="3"/>
      <c r="B17" s="13" t="s">
        <v>137</v>
      </c>
      <c r="C17" s="7">
        <v>0</v>
      </c>
      <c r="D17" s="7">
        <v>0</v>
      </c>
      <c r="E17" s="7">
        <f t="shared" si="0"/>
        <v>0</v>
      </c>
      <c r="F17" s="30">
        <v>0</v>
      </c>
    </row>
    <row r="18" spans="1:6" ht="52.5" customHeight="1">
      <c r="A18" s="3"/>
      <c r="B18" s="13" t="s">
        <v>138</v>
      </c>
      <c r="C18" s="7">
        <v>0</v>
      </c>
      <c r="D18" s="7">
        <v>0</v>
      </c>
      <c r="E18" s="7">
        <f t="shared" si="0"/>
        <v>0</v>
      </c>
      <c r="F18" s="30">
        <v>0</v>
      </c>
    </row>
    <row r="19" spans="1:6" ht="56.25" customHeight="1">
      <c r="A19" s="27">
        <v>2</v>
      </c>
      <c r="B19" s="28" t="s">
        <v>139</v>
      </c>
      <c r="C19" s="7">
        <v>52480</v>
      </c>
      <c r="D19" s="7">
        <v>57848</v>
      </c>
      <c r="E19" s="7">
        <f t="shared" si="0"/>
        <v>-5368</v>
      </c>
      <c r="F19" s="30">
        <f t="shared" si="1"/>
        <v>110.22865853658537</v>
      </c>
    </row>
    <row r="20" spans="1:6" ht="42" customHeight="1">
      <c r="A20" s="27">
        <v>3</v>
      </c>
      <c r="B20" s="28" t="s">
        <v>140</v>
      </c>
      <c r="C20" s="7">
        <v>0</v>
      </c>
      <c r="D20" s="7">
        <v>0</v>
      </c>
      <c r="E20" s="7">
        <f t="shared" si="0"/>
        <v>0</v>
      </c>
      <c r="F20" s="30">
        <v>0</v>
      </c>
    </row>
    <row r="21" spans="1:6" ht="58.5" customHeight="1">
      <c r="A21" s="27">
        <v>4</v>
      </c>
      <c r="B21" s="28" t="s">
        <v>141</v>
      </c>
      <c r="C21" s="7">
        <v>0</v>
      </c>
      <c r="D21" s="7">
        <v>0</v>
      </c>
      <c r="E21" s="7">
        <f t="shared" si="0"/>
        <v>0</v>
      </c>
      <c r="F21" s="30">
        <v>0</v>
      </c>
    </row>
    <row r="22" spans="1:6" ht="72" customHeight="1">
      <c r="A22" s="27">
        <v>5</v>
      </c>
      <c r="B22" s="28" t="s">
        <v>142</v>
      </c>
      <c r="C22" s="7">
        <v>472</v>
      </c>
      <c r="D22" s="7">
        <v>75</v>
      </c>
      <c r="E22" s="7">
        <f t="shared" si="0"/>
        <v>397</v>
      </c>
      <c r="F22" s="30">
        <f t="shared" si="1"/>
        <v>15.889830508474576</v>
      </c>
    </row>
    <row r="23" spans="3:6" ht="12.75">
      <c r="C23" s="6"/>
      <c r="D23" s="6"/>
      <c r="E23" s="6"/>
      <c r="F23" s="6"/>
    </row>
    <row r="25" spans="2:5" ht="15.75">
      <c r="B25" s="14"/>
      <c r="D25" s="23"/>
      <c r="E25" s="23"/>
    </row>
    <row r="26" ht="15.75">
      <c r="B26" s="14"/>
    </row>
  </sheetData>
  <sheetProtection/>
  <protectedRanges>
    <protectedRange sqref="A26:F33" name="Диапазон3"/>
    <protectedRange sqref="A4:F4 A6:F7 A5:E5" name="Диапазон1"/>
    <protectedRange sqref="C14:D22" name="Диапазон2"/>
    <protectedRange sqref="D25" name="Диапазон2_1"/>
  </protectedRanges>
  <mergeCells count="10">
    <mergeCell ref="A6:F6"/>
    <mergeCell ref="A7:F7"/>
    <mergeCell ref="A8:F8"/>
    <mergeCell ref="A9:F9"/>
    <mergeCell ref="A10:A11"/>
    <mergeCell ref="B10:B11"/>
    <mergeCell ref="C10:C11"/>
    <mergeCell ref="D10:D11"/>
    <mergeCell ref="E10:E11"/>
    <mergeCell ref="F10:F11"/>
  </mergeCells>
  <printOptions horizontalCentered="1"/>
  <pageMargins left="0.3937007874015748" right="0.1968503937007874" top="0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Harchenko</dc:creator>
  <cp:keywords/>
  <dc:description/>
  <cp:lastModifiedBy>User</cp:lastModifiedBy>
  <cp:lastPrinted>2022-01-06T07:38:45Z</cp:lastPrinted>
  <dcterms:created xsi:type="dcterms:W3CDTF">2004-01-28T08:42:44Z</dcterms:created>
  <dcterms:modified xsi:type="dcterms:W3CDTF">2022-01-06T13:04:05Z</dcterms:modified>
  <cp:category/>
  <cp:version/>
  <cp:contentType/>
  <cp:contentStatus/>
</cp:coreProperties>
</file>