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Оприлюднення 16.10.2025 звіт 3 пф\"/>
    </mc:Choice>
  </mc:AlternateContent>
  <xr:revisionPtr revIDLastSave="0" documentId="8_{CB62D933-C157-484F-BF9D-29CF5EBF038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Титульний лист" sheetId="1" r:id="rId1"/>
    <sheet name="З-ПФ (зведена)" sheetId="2" r:id="rId2"/>
    <sheet name="Контроль 3ПФ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3" l="1"/>
  <c r="C11" i="3"/>
  <c r="F10" i="3"/>
  <c r="G10" i="3" s="1"/>
  <c r="C10" i="3"/>
  <c r="F9" i="3"/>
  <c r="C9" i="3"/>
  <c r="F6" i="3"/>
  <c r="C6" i="3"/>
  <c r="F5" i="3"/>
  <c r="C5" i="3"/>
  <c r="G5" i="3" s="1"/>
  <c r="F4" i="3"/>
  <c r="C4" i="3"/>
  <c r="G11" i="3" l="1"/>
  <c r="G4" i="3"/>
  <c r="G9" i="3"/>
  <c r="G6" i="3"/>
</calcChain>
</file>

<file path=xl/sharedStrings.xml><?xml version="1.0" encoding="utf-8"?>
<sst xmlns="http://schemas.openxmlformats.org/spreadsheetml/2006/main" count="93" uniqueCount="72">
  <si>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</si>
  <si>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</si>
  <si>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</si>
  <si>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01.10.2025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</si>
  <si>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</si>
  <si>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</si>
  <si>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</si>
  <si>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</si>
  <si>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</si>
  <si>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</si>
  <si>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</si>
  <si>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</si>
  <si>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</si>
  <si>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</si>
  <si>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Вінницькій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</si>
  <si>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</si>
  <si>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</si>
  <si>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</si>
  <si>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</si>
  <si>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</si>
  <si>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</si>
  <si>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</si>
  <si>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</si>
  <si>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</si>
  <si>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</si>
  <si>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</si>
  <si>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</si>
  <si>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</si>
  <si>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</si>
  <si>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</si>
  <si>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</si>
  <si>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</si>
  <si>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</si>
  <si>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</si>
  <si>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</si>
  <si>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</si>
  <si>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</si>
  <si>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</si>
  <si>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</si>
  <si>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</si>
  <si>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</si>
  <si>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</si>
  <si>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</si>
  <si>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</si>
  <si>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</si>
  <si>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</si>
  <si>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</si>
  <si>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</si>
  <si>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</si>
  <si>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</si>
  <si>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</si>
  <si>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</si>
  <si>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</si>
  <si>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</si>
  <si>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</si>
  <si>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</si>
  <si>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</si>
  <si>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</si>
  <si>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</si>
  <si>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</si>
  <si>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</si>
  <si>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</si>
  <si>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
(прізвище, номер телефону)</t>
  </si>
  <si>
    <t>Керівник _________________________________
(підпис) (прізвище, ініціали)</t>
  </si>
  <si>
    <t>"___" __________________ 20     р.</t>
  </si>
  <si>
    <t>Контролі:</t>
  </si>
  <si>
    <t>Кількість</t>
  </si>
  <si>
    <t>=</t>
  </si>
  <si>
    <t>030+040+050+060</t>
  </si>
  <si>
    <t>090+100</t>
  </si>
  <si>
    <t>020+080+110</t>
  </si>
  <si>
    <t>Сума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</si>
</sst>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Times New Roman Cyr"/>
      <charset val="204"/>
    </font>
    <font>
      <sz val="8"/>
      <color indexed="8"/>
      <name val="Times New Roman Cyr"/>
      <charset val="204"/>
    </font>
    <font>
      <sz val="10"/>
      <color indexed="8"/>
      <name val="Times New Roman Cyr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0" fontId="18" fillId="0" borderId="24" xfId="0" applyFont="1" applyFill="1" applyBorder="1" applyAlignment="1">
      <alignment horizontal="left" wrapText="1"/>
    </xf>
    <xf numFmtId="0" fontId="19" fillId="0" borderId="24" xfId="0" applyFont="1" applyFill="1" applyBorder="1" applyAlignment="1">
      <alignment horizontal="center" wrapText="1"/>
    </xf>
    <xf numFmtId="1" fontId="20" fillId="0" borderId="25" xfId="0" applyNumberFormat="1" applyFont="1" applyFill="1" applyBorder="1" applyAlignment="1">
      <alignment horizontal="right" wrapText="1"/>
    </xf>
    <xf numFmtId="164" fontId="20" fillId="0" borderId="25" xfId="0" applyNumberFormat="1" applyFont="1" applyFill="1" applyBorder="1" applyAlignment="1">
      <alignment horizontal="right" wrapText="1"/>
    </xf>
    <xf numFmtId="2" fontId="20" fillId="0" borderId="25" xfId="0" applyNumberFormat="1" applyFont="1" applyFill="1" applyBorder="1" applyAlignment="1">
      <alignment horizontal="right" wrapText="1"/>
    </xf>
    <xf numFmtId="1" fontId="20" fillId="0" borderId="24" xfId="0" applyNumberFormat="1" applyFont="1" applyFill="1" applyBorder="1" applyAlignment="1">
      <alignment horizontal="right" wrapText="1"/>
    </xf>
    <xf numFmtId="164" fontId="20" fillId="0" borderId="24" xfId="0" applyNumberFormat="1" applyFont="1" applyFill="1" applyBorder="1" applyAlignment="1">
      <alignment horizontal="right" wrapText="1"/>
    </xf>
    <xf numFmtId="2" fontId="20" fillId="0" borderId="24" xfId="0" applyNumberFormat="1" applyFont="1" applyFill="1" applyBorder="1" applyAlignment="1">
      <alignment horizontal="right" wrapText="1"/>
    </xf>
    <xf numFmtId="1" fontId="0" fillId="0" borderId="24" xfId="0" applyNumberFormat="1" applyBorder="1" applyAlignment="1">
      <alignment horizontal="right"/>
    </xf>
    <xf numFmtId="164" fontId="0" fillId="0" borderId="24" xfId="0" applyNumberFormat="1" applyBorder="1" applyAlignment="1">
      <alignment horizontal="right"/>
    </xf>
    <xf numFmtId="2" fontId="0" fillId="0" borderId="24" xfId="0" applyNumberFormat="1" applyBorder="1" applyAlignment="1">
      <alignment horizontal="right"/>
    </xf>
    <xf numFmtId="0" fontId="0" fillId="0" borderId="0" xfId="0" applyFont="1" applyAlignment="1">
      <alignment horizontal="center" vertical="center" wrapText="1"/>
    </xf>
    <xf numFmtId="0" fontId="0" fillId="0" borderId="16" xfId="0" applyBorder="1" applyAlignment="1">
      <alignment horizontal="left" vertical="center" indent="1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13" xfId="0" applyBorder="1" applyAlignment="1">
      <alignment horizontal="left" vertical="center" inden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12" xfId="0" applyBorder="1" applyAlignment="1">
      <alignment horizontal="left" vertical="center" wrapText="1" indent="1"/>
    </xf>
    <xf numFmtId="0" fontId="0" fillId="0" borderId="14" xfId="0" applyBorder="1" applyAlignment="1">
      <alignment horizontal="left" vertical="center" wrapText="1" indent="1"/>
    </xf>
    <xf numFmtId="0" fontId="0" fillId="0" borderId="13" xfId="0" applyBorder="1" applyAlignment="1">
      <alignment horizontal="left" vertical="center" wrapText="1" inden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0" xfId="0" applyFont="1" applyFill="1" applyAlignment="1">
      <alignment horizontal="left" wrapText="1"/>
    </xf>
    <xf numFmtId="0" fontId="0" fillId="0" borderId="0" xfId="0" applyAlignment="1">
      <alignment horizontal="right" wrapText="1"/>
    </xf>
  </cellXfs>
  <cellStyles count="42">
    <cellStyle name="20% – колірна тема 1" xfId="19" builtinId="30" customBuiltin="1"/>
    <cellStyle name="20% – колірна тема 2" xfId="23" builtinId="34" customBuiltin="1"/>
    <cellStyle name="20% – колірна тема 3" xfId="27" builtinId="38" customBuiltin="1"/>
    <cellStyle name="20% – колірна тема 4" xfId="31" builtinId="42" customBuiltin="1"/>
    <cellStyle name="20% – колірна тема 5" xfId="35" builtinId="46" customBuiltin="1"/>
    <cellStyle name="20% – колірна тема 6" xfId="39" builtinId="50" customBuiltin="1"/>
    <cellStyle name="40% – колірна тема 1" xfId="20" builtinId="31" customBuiltin="1"/>
    <cellStyle name="40% – колірна тема 2" xfId="24" builtinId="35" customBuiltin="1"/>
    <cellStyle name="40% – колірна тема 3" xfId="28" builtinId="39" customBuiltin="1"/>
    <cellStyle name="40% – колірна тема 4" xfId="32" builtinId="43" customBuiltin="1"/>
    <cellStyle name="40% – колірна тема 5" xfId="36" builtinId="47" customBuiltin="1"/>
    <cellStyle name="40% – колірна тема 6" xfId="40" builtinId="51" customBuiltin="1"/>
    <cellStyle name="60% – колірна тема 1" xfId="21" builtinId="32" customBuiltin="1"/>
    <cellStyle name="60% – колірна тема 2" xfId="25" builtinId="36" customBuiltin="1"/>
    <cellStyle name="60% – колірна тема 3" xfId="29" builtinId="40" customBuiltin="1"/>
    <cellStyle name="60% – колірна тема 4" xfId="33" builtinId="44" customBuiltin="1"/>
    <cellStyle name="60% – колірна тема 5" xfId="37" builtinId="48" customBuiltin="1"/>
    <cellStyle name="60% – колірна тема 6" xfId="41" builtinId="52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 customBuiltin="1"/>
    <cellStyle name="Зв'язана клітинка" xfId="12" builtinId="24" customBuiltin="1"/>
    <cellStyle name="Колірна тема 1" xfId="18" builtinId="29" customBuiltin="1"/>
    <cellStyle name="Колірна тема 2" xfId="22" builtinId="33" customBuiltin="1"/>
    <cellStyle name="Колірна тема 3" xfId="26" builtinId="37" customBuiltin="1"/>
    <cellStyle name="Колірна тема 4" xfId="30" builtinId="41" customBuiltin="1"/>
    <cellStyle name="Колірна тема 5" xfId="34" builtinId="45" customBuiltin="1"/>
    <cellStyle name="Колірна тема 6" xfId="38" builtinId="49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2"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O25"/>
  <sheetViews>
    <sheetView topLeftCell="A22" workbookViewId="0">
      <selection activeCell="M38" sqref="M38"/>
    </sheetView>
  </sheetViews>
  <sheetFormatPr defaultRowHeight="12.75" x14ac:dyDescent="0.2"/>
  <cols>
    <col min="1" max="1" width="3.7109375" customWidth="1"/>
    <col min="6" max="6" width="11.28515625" customWidth="1"/>
    <col min="9" max="9" width="11.140625" customWidth="1"/>
  </cols>
  <sheetData>
    <row r="2" spans="1:15" ht="19.5" customHeight="1" x14ac:dyDescent="0.2">
      <c r="A2" s="1"/>
      <c r="B2" s="47" t="s">
        <v>0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1"/>
    </row>
    <row r="3" spans="1:15" ht="18.75" customHeight="1" x14ac:dyDescent="0.2">
      <c r="A3" s="1"/>
      <c r="B3" s="47" t="s">
        <v>1</v>
      </c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1"/>
    </row>
    <row r="4" spans="1:15" ht="17.25" customHeight="1" x14ac:dyDescent="0.2">
      <c r="A4" s="1"/>
      <c r="B4" s="47" t="s">
        <v>2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1"/>
    </row>
    <row r="5" spans="1:15" ht="17.25" customHeight="1" x14ac:dyDescent="0.2">
      <c r="A5" s="1"/>
      <c r="B5" s="47" t="s">
        <v>3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1"/>
    </row>
    <row r="8" spans="1:15" ht="25.5" customHeight="1" x14ac:dyDescent="0.2">
      <c r="B8" s="29" t="s">
        <v>4</v>
      </c>
      <c r="C8" s="31"/>
      <c r="D8" s="31"/>
      <c r="E8" s="31"/>
      <c r="F8" s="31"/>
      <c r="G8" s="31"/>
      <c r="H8" s="30"/>
      <c r="I8" s="3" t="s">
        <v>5</v>
      </c>
      <c r="L8" s="46" t="s">
        <v>6</v>
      </c>
      <c r="M8" s="46"/>
      <c r="N8" s="46"/>
    </row>
    <row r="9" spans="1:15" ht="84.75" customHeight="1" x14ac:dyDescent="0.2">
      <c r="B9" s="43" t="s">
        <v>7</v>
      </c>
      <c r="C9" s="44"/>
      <c r="D9" s="44"/>
      <c r="E9" s="44"/>
      <c r="F9" s="44"/>
      <c r="G9" s="44"/>
      <c r="H9" s="45"/>
      <c r="I9" s="3" t="s">
        <v>8</v>
      </c>
      <c r="L9" s="46"/>
      <c r="M9" s="46"/>
      <c r="N9" s="46"/>
    </row>
    <row r="10" spans="1:15" ht="86.25" customHeight="1" x14ac:dyDescent="0.2">
      <c r="B10" s="43" t="s">
        <v>9</v>
      </c>
      <c r="C10" s="44"/>
      <c r="D10" s="44"/>
      <c r="E10" s="44"/>
      <c r="F10" s="44"/>
      <c r="G10" s="44"/>
      <c r="H10" s="45"/>
      <c r="I10" s="3" t="s">
        <v>10</v>
      </c>
      <c r="L10" s="46" t="s">
        <v>11</v>
      </c>
      <c r="M10" s="46"/>
      <c r="N10" s="46"/>
    </row>
    <row r="11" spans="1:15" ht="63" customHeight="1" x14ac:dyDescent="0.2">
      <c r="B11" s="43" t="s">
        <v>12</v>
      </c>
      <c r="C11" s="44"/>
      <c r="D11" s="44"/>
      <c r="E11" s="44"/>
      <c r="F11" s="44"/>
      <c r="G11" s="44"/>
      <c r="H11" s="45"/>
      <c r="I11" s="3" t="s">
        <v>13</v>
      </c>
    </row>
    <row r="15" spans="1:15" ht="21.95" customHeight="1" x14ac:dyDescent="0.2">
      <c r="B15" s="32" t="s">
        <v>14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4"/>
    </row>
    <row r="16" spans="1:15" ht="21.95" customHeight="1" x14ac:dyDescent="0.2">
      <c r="B16" s="32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4"/>
    </row>
    <row r="17" spans="2:14" ht="21.95" customHeight="1" x14ac:dyDescent="0.2">
      <c r="B17" s="32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4"/>
    </row>
    <row r="18" spans="2:14" ht="21.95" customHeight="1" x14ac:dyDescent="0.2">
      <c r="B18" s="32" t="s">
        <v>15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4"/>
    </row>
    <row r="19" spans="2:14" ht="21.95" customHeight="1" x14ac:dyDescent="0.2">
      <c r="B19" s="32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4"/>
    </row>
    <row r="20" spans="2:14" ht="21.95" customHeight="1" x14ac:dyDescent="0.2">
      <c r="B20" s="32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4"/>
    </row>
    <row r="21" spans="2:14" ht="21.95" customHeight="1" x14ac:dyDescent="0.2">
      <c r="B21" s="35" t="s">
        <v>16</v>
      </c>
      <c r="C21" s="36"/>
      <c r="D21" s="29" t="s">
        <v>17</v>
      </c>
      <c r="E21" s="31"/>
      <c r="F21" s="31"/>
      <c r="G21" s="31"/>
      <c r="H21" s="31"/>
      <c r="I21" s="31"/>
      <c r="J21" s="31"/>
      <c r="K21" s="31"/>
      <c r="L21" s="31"/>
      <c r="M21" s="31"/>
      <c r="N21" s="30"/>
    </row>
    <row r="22" spans="2:14" ht="35.1" customHeight="1" x14ac:dyDescent="0.2">
      <c r="B22" s="37"/>
      <c r="C22" s="38"/>
      <c r="D22" s="41" t="s">
        <v>18</v>
      </c>
      <c r="E22" s="41" t="s">
        <v>19</v>
      </c>
      <c r="F22" s="41" t="s">
        <v>20</v>
      </c>
      <c r="G22" s="41" t="s">
        <v>21</v>
      </c>
      <c r="H22" s="19" t="s">
        <v>22</v>
      </c>
      <c r="I22" s="21"/>
      <c r="J22" s="19" t="s">
        <v>23</v>
      </c>
      <c r="K22" s="20"/>
      <c r="L22" s="21"/>
      <c r="M22" s="25"/>
      <c r="N22" s="27" t="s">
        <v>24</v>
      </c>
    </row>
    <row r="23" spans="2:14" ht="35.1" customHeight="1" x14ac:dyDescent="0.2">
      <c r="B23" s="39"/>
      <c r="C23" s="40"/>
      <c r="D23" s="42"/>
      <c r="E23" s="42"/>
      <c r="F23" s="42"/>
      <c r="G23" s="42"/>
      <c r="H23" s="22"/>
      <c r="I23" s="24"/>
      <c r="J23" s="22"/>
      <c r="K23" s="23"/>
      <c r="L23" s="24"/>
      <c r="M23" s="26"/>
      <c r="N23" s="28"/>
    </row>
    <row r="24" spans="2:14" ht="21.95" customHeight="1" x14ac:dyDescent="0.2">
      <c r="B24" s="29">
        <v>1</v>
      </c>
      <c r="C24" s="30"/>
      <c r="D24" s="2">
        <v>2</v>
      </c>
      <c r="E24" s="2">
        <v>3</v>
      </c>
      <c r="F24" s="2">
        <v>4</v>
      </c>
      <c r="G24" s="2">
        <v>5</v>
      </c>
      <c r="H24" s="29">
        <v>6</v>
      </c>
      <c r="I24" s="30"/>
      <c r="J24" s="29">
        <v>7</v>
      </c>
      <c r="K24" s="31"/>
      <c r="L24" s="30"/>
      <c r="M24" s="2">
        <v>8</v>
      </c>
      <c r="N24" s="2">
        <v>9</v>
      </c>
    </row>
    <row r="25" spans="2:14" ht="21.95" customHeight="1" x14ac:dyDescent="0.2">
      <c r="B25" s="18" t="s">
        <v>25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</sheetData>
  <mergeCells count="30">
    <mergeCell ref="B17:N17"/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B25:N25"/>
    <mergeCell ref="J22:L23"/>
    <mergeCell ref="M22:M23"/>
    <mergeCell ref="N22:N23"/>
    <mergeCell ref="B24:C24"/>
    <mergeCell ref="H24:I24"/>
    <mergeCell ref="J24:L24"/>
  </mergeCells>
  <pageMargins left="0.78740157499999996" right="0.78740157499999996" top="0.984251969" bottom="0.984251969" header="0.5" footer="0.5"/>
  <pageSetup paperSize="9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G27"/>
  <sheetViews>
    <sheetView tabSelected="1" workbookViewId="0">
      <selection activeCell="L18" sqref="L18"/>
    </sheetView>
  </sheetViews>
  <sheetFormatPr defaultRowHeight="12.75" x14ac:dyDescent="0.2"/>
  <cols>
    <col min="1" max="1" width="3.5703125" customWidth="1"/>
    <col min="2" max="2" width="26.7109375" customWidth="1"/>
    <col min="3" max="3" width="4.85546875" customWidth="1"/>
    <col min="4" max="4" width="10.42578125" customWidth="1"/>
    <col min="5" max="5" width="12.42578125" customWidth="1"/>
    <col min="6" max="6" width="13" customWidth="1"/>
    <col min="7" max="7" width="14.5703125" customWidth="1"/>
  </cols>
  <sheetData>
    <row r="2" spans="2:7" ht="78" customHeight="1" x14ac:dyDescent="0.2">
      <c r="B2" s="5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</row>
    <row r="3" spans="2:7" x14ac:dyDescent="0.2">
      <c r="B3" s="2" t="s">
        <v>32</v>
      </c>
      <c r="C3" s="2" t="s">
        <v>33</v>
      </c>
      <c r="D3" s="2">
        <v>1</v>
      </c>
      <c r="E3" s="2">
        <v>2</v>
      </c>
      <c r="F3" s="2">
        <v>3</v>
      </c>
      <c r="G3" s="2">
        <v>4</v>
      </c>
    </row>
    <row r="4" spans="2:7" ht="34.5" customHeight="1" x14ac:dyDescent="0.2">
      <c r="B4" s="6" t="s">
        <v>34</v>
      </c>
      <c r="C4" s="7" t="s">
        <v>35</v>
      </c>
      <c r="D4" s="8">
        <v>10940</v>
      </c>
      <c r="E4" s="8">
        <v>6668</v>
      </c>
      <c r="F4" s="9">
        <v>461.9</v>
      </c>
      <c r="G4" s="10">
        <v>42.22</v>
      </c>
    </row>
    <row r="5" spans="2:7" ht="23.25" customHeight="1" x14ac:dyDescent="0.2">
      <c r="B5" s="6" t="s">
        <v>36</v>
      </c>
      <c r="C5" s="7" t="s">
        <v>37</v>
      </c>
      <c r="D5" s="11"/>
      <c r="E5" s="11"/>
      <c r="F5" s="12"/>
      <c r="G5" s="13"/>
    </row>
    <row r="6" spans="2:7" ht="48.95" customHeight="1" x14ac:dyDescent="0.2">
      <c r="B6" s="6" t="s">
        <v>38</v>
      </c>
      <c r="C6" s="7" t="s">
        <v>39</v>
      </c>
      <c r="D6" s="11">
        <v>2041</v>
      </c>
      <c r="E6" s="11">
        <v>1996</v>
      </c>
      <c r="F6" s="12">
        <v>84.2</v>
      </c>
      <c r="G6" s="13">
        <v>41.38</v>
      </c>
    </row>
    <row r="7" spans="2:7" ht="23.25" customHeight="1" x14ac:dyDescent="0.2">
      <c r="B7" s="6" t="s">
        <v>40</v>
      </c>
      <c r="C7" s="7" t="s">
        <v>37</v>
      </c>
      <c r="D7" s="11"/>
      <c r="E7" s="11"/>
      <c r="F7" s="12"/>
      <c r="G7" s="13"/>
    </row>
    <row r="8" spans="2:7" ht="23.25" customHeight="1" x14ac:dyDescent="0.2">
      <c r="B8" s="6" t="s">
        <v>41</v>
      </c>
      <c r="C8" s="7" t="s">
        <v>42</v>
      </c>
      <c r="D8" s="11">
        <v>3</v>
      </c>
      <c r="E8" s="11">
        <v>1</v>
      </c>
      <c r="F8" s="12">
        <v>0.1</v>
      </c>
      <c r="G8" s="13">
        <v>47.27</v>
      </c>
    </row>
    <row r="9" spans="2:7" ht="23.25" customHeight="1" x14ac:dyDescent="0.2">
      <c r="B9" s="6" t="s">
        <v>43</v>
      </c>
      <c r="C9" s="7" t="s">
        <v>44</v>
      </c>
      <c r="D9" s="11">
        <v>0</v>
      </c>
      <c r="E9" s="11">
        <v>0</v>
      </c>
      <c r="F9" s="12">
        <v>0</v>
      </c>
      <c r="G9" s="13">
        <v>0</v>
      </c>
    </row>
    <row r="10" spans="2:7" ht="23.25" customHeight="1" x14ac:dyDescent="0.2">
      <c r="B10" s="6" t="s">
        <v>45</v>
      </c>
      <c r="C10" s="7" t="s">
        <v>46</v>
      </c>
      <c r="D10" s="11">
        <v>0</v>
      </c>
      <c r="E10" s="11">
        <v>0</v>
      </c>
      <c r="F10" s="12">
        <v>0</v>
      </c>
      <c r="G10" s="13">
        <v>0</v>
      </c>
    </row>
    <row r="11" spans="2:7" ht="26.25" customHeight="1" x14ac:dyDescent="0.2">
      <c r="B11" s="6" t="s">
        <v>47</v>
      </c>
      <c r="C11" s="7" t="s">
        <v>48</v>
      </c>
      <c r="D11" s="11">
        <v>2038</v>
      </c>
      <c r="E11" s="11">
        <v>1995</v>
      </c>
      <c r="F11" s="12">
        <v>84.1</v>
      </c>
      <c r="G11" s="13">
        <v>41.26</v>
      </c>
    </row>
    <row r="12" spans="2:7" ht="24" customHeight="1" x14ac:dyDescent="0.2">
      <c r="B12" s="6" t="s">
        <v>49</v>
      </c>
      <c r="C12" s="7" t="s">
        <v>50</v>
      </c>
      <c r="D12" s="11">
        <v>2038</v>
      </c>
      <c r="E12" s="11">
        <v>1995</v>
      </c>
      <c r="F12" s="12">
        <v>84.1</v>
      </c>
      <c r="G12" s="13">
        <v>41.26</v>
      </c>
    </row>
    <row r="13" spans="2:7" ht="84.95" customHeight="1" x14ac:dyDescent="0.2">
      <c r="B13" s="6" t="s">
        <v>51</v>
      </c>
      <c r="C13" s="7" t="s">
        <v>52</v>
      </c>
      <c r="D13" s="11">
        <v>855</v>
      </c>
      <c r="E13" s="11">
        <v>438</v>
      </c>
      <c r="F13" s="12">
        <v>43.4</v>
      </c>
      <c r="G13" s="13">
        <v>50.78</v>
      </c>
    </row>
    <row r="14" spans="2:7" ht="23.25" customHeight="1" x14ac:dyDescent="0.2">
      <c r="B14" s="6" t="s">
        <v>40</v>
      </c>
      <c r="C14" s="7" t="s">
        <v>37</v>
      </c>
      <c r="D14" s="14"/>
      <c r="E14" s="14"/>
      <c r="F14" s="15"/>
      <c r="G14" s="16"/>
    </row>
    <row r="15" spans="2:7" ht="23.25" customHeight="1" x14ac:dyDescent="0.2">
      <c r="B15" s="6" t="s">
        <v>41</v>
      </c>
      <c r="C15" s="7" t="s">
        <v>53</v>
      </c>
      <c r="D15" s="11">
        <v>853</v>
      </c>
      <c r="E15" s="11">
        <v>436</v>
      </c>
      <c r="F15" s="12">
        <v>43.3</v>
      </c>
      <c r="G15" s="13">
        <v>50.81</v>
      </c>
    </row>
    <row r="16" spans="2:7" ht="23.25" customHeight="1" x14ac:dyDescent="0.2">
      <c r="B16" s="6" t="s">
        <v>43</v>
      </c>
      <c r="C16" s="7" t="s">
        <v>54</v>
      </c>
      <c r="D16" s="11">
        <v>2</v>
      </c>
      <c r="E16" s="11">
        <v>2</v>
      </c>
      <c r="F16" s="12">
        <v>0.1</v>
      </c>
      <c r="G16" s="13">
        <v>40</v>
      </c>
    </row>
    <row r="17" spans="2:7" ht="38.25" customHeight="1" x14ac:dyDescent="0.2">
      <c r="B17" s="6" t="s">
        <v>55</v>
      </c>
      <c r="C17" s="7" t="s">
        <v>56</v>
      </c>
      <c r="D17" s="11">
        <v>8044</v>
      </c>
      <c r="E17" s="11">
        <v>4234</v>
      </c>
      <c r="F17" s="12">
        <v>334.3</v>
      </c>
      <c r="G17" s="13">
        <v>41.41</v>
      </c>
    </row>
    <row r="18" spans="2:7" ht="23.25" customHeight="1" x14ac:dyDescent="0.2">
      <c r="B18" s="6" t="s">
        <v>40</v>
      </c>
      <c r="C18" s="7" t="s">
        <v>37</v>
      </c>
      <c r="D18" s="11"/>
      <c r="E18" s="11"/>
      <c r="F18" s="12"/>
      <c r="G18" s="13"/>
    </row>
    <row r="19" spans="2:7" ht="66" customHeight="1" x14ac:dyDescent="0.2">
      <c r="B19" s="6" t="s">
        <v>57</v>
      </c>
      <c r="C19" s="7" t="s">
        <v>58</v>
      </c>
      <c r="D19" s="11">
        <v>5196</v>
      </c>
      <c r="E19" s="11">
        <v>2883</v>
      </c>
      <c r="F19" s="12">
        <v>214</v>
      </c>
      <c r="G19" s="13">
        <v>41.18</v>
      </c>
    </row>
    <row r="20" spans="2:7" ht="53.25" customHeight="1" x14ac:dyDescent="0.2">
      <c r="B20" s="6" t="s">
        <v>59</v>
      </c>
      <c r="C20" s="7" t="s">
        <v>60</v>
      </c>
      <c r="D20" s="11">
        <v>35</v>
      </c>
      <c r="E20" s="11">
        <v>20</v>
      </c>
      <c r="F20" s="12">
        <v>1.8</v>
      </c>
      <c r="G20" s="13">
        <v>51.46</v>
      </c>
    </row>
    <row r="22" spans="2:7" ht="12.75" customHeight="1" x14ac:dyDescent="0.2">
      <c r="B22" s="48" t="s">
        <v>61</v>
      </c>
      <c r="C22" s="48"/>
      <c r="D22" s="48"/>
      <c r="E22" s="48"/>
      <c r="F22" s="48"/>
      <c r="G22" s="48"/>
    </row>
    <row r="23" spans="2:7" x14ac:dyDescent="0.2">
      <c r="B23" s="48"/>
      <c r="C23" s="48"/>
      <c r="D23" s="48"/>
      <c r="E23" s="48"/>
      <c r="F23" s="48"/>
      <c r="G23" s="48"/>
    </row>
    <row r="25" spans="2:7" ht="48.6" customHeight="1" x14ac:dyDescent="0.2">
      <c r="B25" s="49" t="s">
        <v>62</v>
      </c>
      <c r="C25" s="49"/>
      <c r="D25" s="49" t="s">
        <v>63</v>
      </c>
      <c r="E25" s="49"/>
      <c r="F25" s="49"/>
      <c r="G25" s="49"/>
    </row>
    <row r="27" spans="2:7" ht="22.5" customHeight="1" x14ac:dyDescent="0.2">
      <c r="B27" s="47" t="s">
        <v>64</v>
      </c>
      <c r="C27" s="47"/>
    </row>
  </sheetData>
  <mergeCells count="4">
    <mergeCell ref="B22:G23"/>
    <mergeCell ref="B25:C25"/>
    <mergeCell ref="D25:G25"/>
    <mergeCell ref="B27:C27"/>
  </mergeCells>
  <pageMargins left="0.78740157499999996" right="0.78740157499999996" top="0.984251969" bottom="0.984251969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1"/>
  <sheetViews>
    <sheetView workbookViewId="0">
      <selection activeCell="E39" sqref="E39"/>
    </sheetView>
  </sheetViews>
  <sheetFormatPr defaultRowHeight="12.75" x14ac:dyDescent="0.2"/>
  <cols>
    <col min="4" max="4" width="4.28515625" customWidth="1"/>
    <col min="5" max="5" width="16.5703125" bestFit="1" customWidth="1"/>
    <col min="6" max="6" width="14" customWidth="1"/>
  </cols>
  <sheetData>
    <row r="2" spans="2:7" ht="30" customHeight="1" x14ac:dyDescent="0.2">
      <c r="B2" s="17" t="s">
        <v>65</v>
      </c>
    </row>
    <row r="3" spans="2:7" x14ac:dyDescent="0.2">
      <c r="B3" s="17" t="s">
        <v>66</v>
      </c>
    </row>
    <row r="4" spans="2:7" x14ac:dyDescent="0.2">
      <c r="B4" s="7" t="s">
        <v>39</v>
      </c>
      <c r="C4" s="8">
        <f>'З-ПФ (зведена)'!D6</f>
        <v>2041</v>
      </c>
      <c r="D4" t="s">
        <v>67</v>
      </c>
      <c r="E4" t="s">
        <v>68</v>
      </c>
      <c r="F4" s="8">
        <f>'З-ПФ (зведена)'!D8+'З-ПФ (зведена)'!D9+'З-ПФ (зведена)'!D10+'З-ПФ (зведена)'!D11</f>
        <v>2041</v>
      </c>
      <c r="G4" t="str">
        <f>IF(F4=C4,"+","-")</f>
        <v>+</v>
      </c>
    </row>
    <row r="5" spans="2:7" x14ac:dyDescent="0.2">
      <c r="B5" s="7" t="s">
        <v>52</v>
      </c>
      <c r="C5" s="8">
        <f>'З-ПФ (зведена)'!D13</f>
        <v>855</v>
      </c>
      <c r="D5" t="s">
        <v>67</v>
      </c>
      <c r="E5" t="s">
        <v>69</v>
      </c>
      <c r="F5" s="8">
        <f>'З-ПФ (зведена)'!D15+'З-ПФ (зведена)'!D16</f>
        <v>855</v>
      </c>
      <c r="G5" t="str">
        <f>IF(F5=C5,"+","-")</f>
        <v>+</v>
      </c>
    </row>
    <row r="6" spans="2:7" x14ac:dyDescent="0.2">
      <c r="B6" s="7" t="s">
        <v>35</v>
      </c>
      <c r="C6" s="8">
        <f>'З-ПФ (зведена)'!D4</f>
        <v>10940</v>
      </c>
      <c r="D6" t="s">
        <v>67</v>
      </c>
      <c r="E6" t="s">
        <v>70</v>
      </c>
      <c r="F6" s="8">
        <f>'З-ПФ (зведена)'!D6+'З-ПФ (зведена)'!D13+'З-ПФ (зведена)'!D17</f>
        <v>10940</v>
      </c>
      <c r="G6" t="str">
        <f>IF(F6=C6,"+","-")</f>
        <v>+</v>
      </c>
    </row>
    <row r="8" spans="2:7" x14ac:dyDescent="0.2">
      <c r="B8" s="17" t="s">
        <v>71</v>
      </c>
    </row>
    <row r="9" spans="2:7" x14ac:dyDescent="0.2">
      <c r="B9" s="7" t="s">
        <v>39</v>
      </c>
      <c r="C9" s="9">
        <f>'З-ПФ (зведена)'!F6</f>
        <v>84.2</v>
      </c>
      <c r="D9" t="s">
        <v>67</v>
      </c>
      <c r="E9" t="s">
        <v>68</v>
      </c>
      <c r="F9" s="9">
        <f>'З-ПФ (зведена)'!F8+'З-ПФ (зведена)'!F9+'З-ПФ (зведена)'!F10+'З-ПФ (зведена)'!F11</f>
        <v>84.199999999999989</v>
      </c>
      <c r="G9" t="str">
        <f>IF(F9=C9,"+","-")</f>
        <v>+</v>
      </c>
    </row>
    <row r="10" spans="2:7" x14ac:dyDescent="0.2">
      <c r="B10" s="7" t="s">
        <v>52</v>
      </c>
      <c r="C10" s="9">
        <f>'З-ПФ (зведена)'!F13</f>
        <v>43.4</v>
      </c>
      <c r="D10" t="s">
        <v>67</v>
      </c>
      <c r="E10" t="s">
        <v>69</v>
      </c>
      <c r="F10" s="9">
        <f>'З-ПФ (зведена)'!F15+'З-ПФ (зведена)'!F16</f>
        <v>43.4</v>
      </c>
      <c r="G10" t="str">
        <f>IF(F10=C10,"+","-")</f>
        <v>+</v>
      </c>
    </row>
    <row r="11" spans="2:7" x14ac:dyDescent="0.2">
      <c r="B11" s="7" t="s">
        <v>35</v>
      </c>
      <c r="C11" s="9">
        <f>'З-ПФ (зведена)'!F4</f>
        <v>461.9</v>
      </c>
      <c r="D11" t="s">
        <v>67</v>
      </c>
      <c r="E11" t="s">
        <v>70</v>
      </c>
      <c r="F11" s="9">
        <f>'З-ПФ (зведена)'!F6+'З-ПФ (зведена)'!F13+'З-ПФ (зведена)'!F17</f>
        <v>461.9</v>
      </c>
      <c r="G11" t="str">
        <f>IF(F11=C11,"+","-")</f>
        <v>+</v>
      </c>
    </row>
  </sheetData>
  <conditionalFormatting sqref="G3:G13">
    <cfRule type="cellIs" dxfId="1" priority="0" operator="equal">
      <formula>"+"</formula>
    </cfRule>
    <cfRule type="cellIs" dxfId="0" priority="0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Титульний лист</vt:lpstr>
      <vt:lpstr>З-ПФ (зведена)</vt:lpstr>
      <vt:lpstr>Контроль 3ПФ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Пилявець Алла Степанівна</dc:creator>
  <cp:lastModifiedBy>Починок Юлія Леонідівна</cp:lastModifiedBy>
  <dcterms:created xsi:type="dcterms:W3CDTF">2025-10-13T10:15:36Z</dcterms:created>
  <dcterms:modified xsi:type="dcterms:W3CDTF">2025-10-16T07:29:48Z</dcterms:modified>
</cp:coreProperties>
</file>