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4"/>
  </bookViews>
  <sheets>
    <sheet name="5pf_titul" sheetId="1" state="visible" r:id="rId2"/>
    <sheet name="5pf" sheetId="2" state="visible" r:id="rId3"/>
    <sheet name="5pf Контроль" sheetId="3" state="visible" r:id="rId4"/>
    <sheet name="5pf_titul (раб)" sheetId="4" state="visible" r:id="rId5"/>
    <sheet name="5pf (раб)" sheetId="5" state="visible" r:id="rId6"/>
    <sheet name="5pf (раб) Контроль" sheetId="6" state="visible" r:id="rId7"/>
  </sheets>
  <definedNames>
    <definedName function="false" hidden="false" localSheetId="1" name="_xlnm.Print_Titles" vbProcedure="false">5pf!$3:$3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<sst xmlns="http://schemas.openxmlformats.org/spreadsheetml/2006/main" count="248" uniqueCount="106">
  <si>
    <t xml:space="preserve">Державне статистичне спостереження </t>
  </si>
  <si>
    <t xml:space="preserve">ЗВІТ
про розподіл пенсіонерів за розмірами призначених місячних пенсій</t>
  </si>
  <si>
    <t xml:space="preserve">на </t>
  </si>
  <si>
    <t xml:space="preserve">01.10.2025</t>
  </si>
  <si>
    <t xml:space="preserve">Подають:</t>
  </si>
  <si>
    <t xml:space="preserve">Терміни подання</t>
  </si>
  <si>
    <t xml:space="preserve">Форма № 5-ПФ
</t>
  </si>
  <si>
    <t xml:space="preserve">Управління Пенсійного фонду України в районах, містах і районах у містах</t>
  </si>
  <si>
    <t xml:space="preserve">ЗАТВЕРДЖЕНО
Наказ Пенсійного фонду України
та Державного комітету статистики України
від 29.12.2003 р. № 127/471
</t>
  </si>
  <si>
    <t xml:space="preserve">– головним управлінням Пенсійного фонду України в Автономній Республіці Крим, областях, містах Києві та Севастополі</t>
  </si>
  <si>
    <t xml:space="preserve">2 числа після звітного періоду</t>
  </si>
  <si>
    <t xml:space="preserve">– районним,міським відділам статистики</t>
  </si>
  <si>
    <t xml:space="preserve">Головні управління Пенсійного фонду України в Автономній Республіці Крим, областях, містах Києві та Севастополі</t>
  </si>
  <si>
    <t xml:space="preserve">– Пенсійному фонду України</t>
  </si>
  <si>
    <t xml:space="preserve">5 числа після звітного періоду</t>
  </si>
  <si>
    <t xml:space="preserve"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</si>
  <si>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 xml:space="preserve">Квартальна</t>
  </si>
  <si>
    <t xml:space="preserve">Пенсійний фонд України зведену інформацію по Україні та регіонах</t>
  </si>
  <si>
    <t xml:space="preserve">8 числа після звітного періоду</t>
  </si>
  <si>
    <t xml:space="preserve">– Державному комітету статистики України</t>
  </si>
  <si>
    <t xml:space="preserve">Найменування організації-складача інформації</t>
  </si>
  <si>
    <t xml:space="preserve">Головне управління ПФУ в Вінницькій області</t>
  </si>
  <si>
    <t xml:space="preserve">Поштова адреса</t>
  </si>
  <si>
    <t xml:space="preserve">Код форми документа за ДКУД</t>
  </si>
  <si>
    <t xml:space="preserve">Коди організації-складача</t>
  </si>
  <si>
    <t xml:space="preserve">за ЄДРПОУ</t>
  </si>
  <si>
    <t xml:space="preserve">території (КОАТУУ)</t>
  </si>
  <si>
    <t xml:space="preserve">виду економічної діяльності (КВЕД)</t>
  </si>
  <si>
    <t xml:space="preserve">форми власності (КФВ)</t>
  </si>
  <si>
    <t xml:space="preserve">організаційно-правової форми господарювання (КОПФГ)</t>
  </si>
  <si>
    <t xml:space="preserve">міністерства, іншого центрального органу, якому підпорядкована організація складач інформації (СПОДУ)*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</si>
  <si>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</si>
  <si>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</si>
  <si>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</si>
  <si>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№№ рядків</t>
  </si>
  <si>
    <t xml:space="preserve">Чисельність пенсіонерів усіх категорій (осіб)</t>
  </si>
  <si>
    <t xml:space="preserve">Сума призначених пенсій з цільовою грошовою допомогою з урахуванням індексації, 
(грн.коп.)</t>
  </si>
  <si>
    <t xml:space="preserve">Середні розімри призначених пенсій з цільовою грошовою допомогою з урахуванням індексації, 
(грн.коп.)
(гр.2:гр.1)</t>
  </si>
  <si>
    <t xml:space="preserve">А</t>
  </si>
  <si>
    <t xml:space="preserve">Б</t>
  </si>
  <si>
    <t xml:space="preserve">Всього пенсіонерів (02-22)
 у тому числi одержують пенсії у загальній сумі:</t>
  </si>
  <si>
    <t xml:space="preserve">01</t>
  </si>
  <si>
    <t xml:space="preserve">до 800 грн. Включно</t>
  </si>
  <si>
    <t xml:space="preserve">02</t>
  </si>
  <si>
    <t xml:space="preserve">від 801 грн. до 1000 грн.</t>
  </si>
  <si>
    <t xml:space="preserve">03</t>
  </si>
  <si>
    <t xml:space="preserve">від 1001 грн. до 1100 грн.</t>
  </si>
  <si>
    <t xml:space="preserve">04</t>
  </si>
  <si>
    <t xml:space="preserve">від 1101 грн. до 1200 грн.</t>
  </si>
  <si>
    <t xml:space="preserve">05</t>
  </si>
  <si>
    <t xml:space="preserve">від 1201 грн. до 1300 грн.</t>
  </si>
  <si>
    <t xml:space="preserve">06</t>
  </si>
  <si>
    <t xml:space="preserve">від 1301 грн. до 1400 грн.</t>
  </si>
  <si>
    <t xml:space="preserve">07</t>
  </si>
  <si>
    <t xml:space="preserve">від 1401 грн. до 1500 грн.</t>
  </si>
  <si>
    <t xml:space="preserve">08</t>
  </si>
  <si>
    <t xml:space="preserve">від 1501 грн. до 2000 грн.</t>
  </si>
  <si>
    <t xml:space="preserve">09</t>
  </si>
  <si>
    <t xml:space="preserve">від 2001 грн. до 3000 грн.</t>
  </si>
  <si>
    <t xml:space="preserve">10</t>
  </si>
  <si>
    <t xml:space="preserve">від 3001 грн. до 4000 грн.</t>
  </si>
  <si>
    <t xml:space="preserve">11</t>
  </si>
  <si>
    <t xml:space="preserve">від 4001 грн. до 5000 грн.</t>
  </si>
  <si>
    <t xml:space="preserve">12</t>
  </si>
  <si>
    <t xml:space="preserve">від 5001 грн. до 10000 грн.</t>
  </si>
  <si>
    <t xml:space="preserve">13</t>
  </si>
  <si>
    <t xml:space="preserve">понад 10000 грн.</t>
  </si>
  <si>
    <t xml:space="preserve">14</t>
  </si>
  <si>
    <t xml:space="preserve">Із загального числа пенсіонерів (рядок 01) одержують пенсію:
- за віком</t>
  </si>
  <si>
    <t xml:space="preserve">15</t>
  </si>
  <si>
    <t xml:space="preserve">- по інвалідності</t>
  </si>
  <si>
    <t xml:space="preserve">16</t>
  </si>
  <si>
    <t xml:space="preserve">- у разі втрати годувальника</t>
  </si>
  <si>
    <t xml:space="preserve">17</t>
  </si>
  <si>
    <t xml:space="preserve">- за вислугу років</t>
  </si>
  <si>
    <t xml:space="preserve">18</t>
  </si>
  <si>
    <t xml:space="preserve">- соціальні пенсії</t>
  </si>
  <si>
    <t xml:space="preserve">19</t>
  </si>
  <si>
    <t xml:space="preserve">- довічне утримання суддів</t>
  </si>
  <si>
    <t xml:space="preserve">20</t>
  </si>
  <si>
    <t xml:space="preserve">Із загального числапенсіонерів (рядок 01) одержують пенсію:
- нижче прожиткового мінімуму</t>
  </si>
  <si>
    <t xml:space="preserve">21</t>
  </si>
  <si>
    <t xml:space="preserve">- у розмірі прожиткового мінімуму</t>
  </si>
  <si>
    <t xml:space="preserve">22</t>
  </si>
  <si>
    <t xml:space="preserve">- вище прожиткового мінімуму</t>
  </si>
  <si>
    <t xml:space="preserve">23</t>
  </si>
  <si>
    <t xml:space="preserve"> Із загального числа пенсіонерів (рядок 01) -  працюючі пенсіонери</t>
  </si>
  <si>
    <t xml:space="preserve">24</t>
  </si>
  <si>
    <t xml:space="preserve">Довідково: ті які працюють на спец посадах «виплата пенсій припинена»</t>
  </si>
  <si>
    <t xml:space="preserve">25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</si>
  <si>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</si>
  <si>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 xml:space="preserve">Виконавець _________________________________
(прізвище, номер телефону)</t>
  </si>
  <si>
    <t xml:space="preserve">Керівник _________________________
(підпис) (прізвище, ініціали)</t>
  </si>
  <si>
    <t xml:space="preserve">"___" __________________ 20     р.</t>
  </si>
  <si>
    <t xml:space="preserve">Чисельність</t>
  </si>
  <si>
    <t xml:space="preserve">Результат</t>
  </si>
  <si>
    <t xml:space="preserve">=</t>
  </si>
  <si>
    <t xml:space="preserve">02-14</t>
  </si>
  <si>
    <t xml:space="preserve">15-20</t>
  </si>
  <si>
    <t xml:space="preserve">21-23</t>
  </si>
  <si>
    <t xml:space="preserve">&lt;=</t>
  </si>
  <si>
    <t xml:space="preserve">25(Раб)</t>
  </si>
  <si>
    <t xml:space="preserve">Сума</t>
  </si>
  <si>
    <t xml:space="preserve">ЗВІТ
про розподіл працюючих пенсіонерів за розмірами призначених місячних пенсій</t>
  </si>
  <si>
    <r>
      <rPr>
        <sz val="8"/>
        <rFont val="Times New Roman"/>
        <family val="0"/>
        <charset val="204"/>
      </rPr>
      <t xml:space="preserve">Чисельність </t>
    </r>
    <r>
      <rPr>
        <b val="true"/>
        <u val="single"/>
        <sz val="8"/>
        <rFont val="Times New Roman"/>
        <family val="0"/>
        <charset val="204"/>
      </rPr>
      <t xml:space="preserve">працюючих</t>
    </r>
    <r>
      <rPr>
        <sz val="8"/>
        <rFont val="Times New Roman"/>
        <family val="0"/>
        <charset val="204"/>
      </rPr>
      <t xml:space="preserve"> пенсіонерів усіх категорій (осіб)</t>
    </r>
  </si>
  <si>
    <t xml:space="preserve"> Із загального числа пенсіонерів (рядок 01) -  працюючі пенсіонери(85%  признач.розміру)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</si>
</sst>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#,##0"/>
    <numFmt numFmtId="168" formatCode="#,##0.00"/>
  </numFmts>
  <fonts count="14">
    <font>
      <sz val="10"/>
      <name val="Times New Roman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b val="true"/>
      <sz val="10"/>
      <name val="Times New Roman"/>
      <family val="1"/>
      <charset val="204"/>
    </font>
    <font>
      <sz val="10"/>
      <name val="Times New Roman"/>
      <family val="1"/>
      <charset val="204"/>
    </font>
    <font>
      <b val="true"/>
      <sz val="12"/>
      <name val="Times New Roman"/>
      <family val="1"/>
      <charset val="204"/>
    </font>
    <font>
      <b val="true"/>
      <i val="true"/>
      <sz val="10"/>
      <name val="Times New Roman"/>
      <family val="1"/>
      <charset val="204"/>
    </font>
    <font>
      <sz val="8"/>
      <name val="Times New Roman"/>
      <family val="0"/>
      <charset val="204"/>
    </font>
    <font>
      <sz val="8"/>
      <color rgb="FFFF0000"/>
      <name val="Times New Roman"/>
      <family val="0"/>
      <charset val="204"/>
    </font>
    <font>
      <sz val="8"/>
      <color rgb="FF000000"/>
      <name val="Times New Roman"/>
      <family val="0"/>
      <charset val="204"/>
    </font>
    <font>
      <sz val="8"/>
      <name val="Times New Roman"/>
      <family val="1"/>
      <charset val="204"/>
    </font>
    <font>
      <b val="true"/>
      <u val="single"/>
      <sz val="8"/>
      <name val="Times New Roman"/>
      <family val="0"/>
      <charset val="204"/>
    </font>
  </fonts>
  <fills count="15">
    <fill>
      <patternFill patternType="none"/>
    </fill>
    <fill>
      <patternFill patternType="gray125"/>
    </fill>
    <fill>
      <patternFill patternType="solid">
        <fgColor rgb="FFDCE6F2"/>
        <bgColor rgb="FFDBEEF4"/>
      </patternFill>
    </fill>
    <fill>
      <patternFill patternType="solid">
        <fgColor rgb="FFF2DCDB"/>
        <bgColor rgb="FFE6E0EC"/>
      </patternFill>
    </fill>
    <fill>
      <patternFill patternType="solid">
        <fgColor rgb="FFEBF1DE"/>
        <bgColor rgb="FFFDEADA"/>
      </patternFill>
    </fill>
    <fill>
      <patternFill patternType="solid">
        <fgColor rgb="FFE6E0EC"/>
        <bgColor rgb="FFDCE6F2"/>
      </patternFill>
    </fill>
    <fill>
      <patternFill patternType="solid">
        <fgColor rgb="FFDBEEF4"/>
        <bgColor rgb="FFDCE6F2"/>
      </patternFill>
    </fill>
    <fill>
      <patternFill patternType="solid">
        <fgColor rgb="FFFDEADA"/>
        <bgColor rgb="FFEBF1DE"/>
      </patternFill>
    </fill>
    <fill>
      <patternFill patternType="solid">
        <fgColor rgb="FFB9CDE5"/>
        <bgColor rgb="FFB7DEE8"/>
      </patternFill>
    </fill>
    <fill>
      <patternFill patternType="solid">
        <fgColor rgb="FFE6B9B8"/>
        <bgColor rgb="FFCCC1DA"/>
      </patternFill>
    </fill>
    <fill>
      <patternFill patternType="solid">
        <fgColor rgb="FFD7E4BD"/>
        <bgColor rgb="FFDCE6F2"/>
      </patternFill>
    </fill>
    <fill>
      <patternFill patternType="solid">
        <fgColor rgb="FFCCC1DA"/>
        <bgColor rgb="FFB9CDE5"/>
      </patternFill>
    </fill>
    <fill>
      <patternFill patternType="solid">
        <fgColor rgb="FFB7DEE8"/>
        <bgColor rgb="FFB9CDE5"/>
      </patternFill>
    </fill>
    <fill>
      <patternFill patternType="solid">
        <fgColor rgb="FFFCD5B5"/>
        <bgColor rgb="FFF2DCDB"/>
      </patternFill>
    </fill>
    <fill>
      <patternFill patternType="solid">
        <fgColor rgb="FFFFFFCC"/>
        <bgColor rgb="FFEBF1DE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3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4" fillId="12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14" borderId="1" applyFont="true" applyBorder="true" applyAlignment="true" applyProtection="false">
      <alignment horizontal="general" vertical="bottom" textRotation="0" wrapText="false" indent="0" shrinkToFit="false"/>
    </xf>
  </cellStyleXfs>
  <cellXfs count="7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5" fontId="7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8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6" fillId="0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8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true" indent="0" shrinkToFit="false"/>
      <protection locked="true" hidden="false"/>
    </xf>
    <xf numFmtId="164" fontId="6" fillId="0" borderId="7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0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0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6" fillId="0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6" fillId="0" borderId="7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6" fontId="6" fillId="0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6" fillId="0" borderId="8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6" fontId="6" fillId="0" borderId="6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6" fontId="0" fillId="0" borderId="0" xfId="0" applyFont="false" applyBorder="false" applyAlignment="true" applyProtection="true">
      <alignment horizontal="right" vertical="bottom" textRotation="0" wrapText="false" indent="0" shrinkToFit="false"/>
      <protection locked="false" hidden="false"/>
    </xf>
    <xf numFmtId="164" fontId="6" fillId="0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9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5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9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9" fillId="0" borderId="1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9" fillId="0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9" fillId="0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9" fillId="0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5" fontId="9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9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9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9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1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2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2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2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9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12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2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12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7" fontId="12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12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2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 2" xfId="20"/>
    <cellStyle name="20% - Акцент2 2" xfId="21"/>
    <cellStyle name="20% - Акцент3 2" xfId="22"/>
    <cellStyle name="20% - Акцент4 2" xfId="23"/>
    <cellStyle name="20% - Акцент5 2" xfId="24"/>
    <cellStyle name="20% - Акцент6 2" xfId="25"/>
    <cellStyle name="40% - Акцент1 2" xfId="26"/>
    <cellStyle name="40% - Акцент2 2" xfId="27"/>
    <cellStyle name="40% - Акцент3 2" xfId="28"/>
    <cellStyle name="40% - Акцент4 2" xfId="29"/>
    <cellStyle name="40% - Акцент5 2" xfId="30"/>
    <cellStyle name="40% - Акцент6 2" xfId="31"/>
    <cellStyle name="Обычный 2" xfId="32"/>
    <cellStyle name="Примечание 2" xfId="33"/>
  </cellStyles>
  <colors>
    <indexedColors>
      <rgbColor rgb="FF000000"/>
      <rgbColor rgb="FFEBF1D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1DA"/>
      <rgbColor rgb="FF808080"/>
      <rgbColor rgb="FFF2DCDB"/>
      <rgbColor rgb="FF993366"/>
      <rgbColor rgb="FFFFFFCC"/>
      <rgbColor rgb="FFDBEEF4"/>
      <rgbColor rgb="FF660066"/>
      <rgbColor rgb="FFFF8080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D7E4BD"/>
      <rgbColor rgb="FFFDEADA"/>
      <rgbColor rgb="FFB7DEE8"/>
      <rgbColor rgb="FFE6B9B8"/>
      <rgbColor rgb="FFE6E0EC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B2B2B2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N11" activeCellId="0" sqref="N11"/>
    </sheetView>
  </sheetViews>
  <sheetFormatPr defaultColWidth="9.33203125" defaultRowHeight="12.75" zeroHeight="false" outlineLevelRow="0" outlineLevelCol="0"/>
  <cols>
    <col collapsed="false" customWidth="true" hidden="false" outlineLevel="0" max="1" min="1" style="1" width="10.34"/>
    <col collapsed="false" customWidth="true" hidden="false" outlineLevel="0" max="2" min="2" style="1" width="11.11"/>
    <col collapsed="false" customWidth="true" hidden="false" outlineLevel="0" max="3" min="3" style="1" width="11.27"/>
    <col collapsed="false" customWidth="true" hidden="false" outlineLevel="0" max="4" min="4" style="1" width="12.96"/>
    <col collapsed="false" customWidth="true" hidden="false" outlineLevel="0" max="5" min="5" style="1" width="14.2"/>
    <col collapsed="false" customWidth="true" hidden="false" outlineLevel="0" max="6" min="6" style="1" width="18.06"/>
    <col collapsed="false" customWidth="true" hidden="false" outlineLevel="0" max="7" min="7" style="1" width="16.21"/>
    <col collapsed="false" customWidth="true" hidden="false" outlineLevel="0" max="8" min="8" style="1" width="11.42"/>
    <col collapsed="false" customWidth="true" hidden="false" outlineLevel="0" max="9" min="9" style="1" width="13.58"/>
  </cols>
  <sheetData>
    <row r="1" customFormat="false" ht="12.7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12.75" hidden="false" customHeight="false" outlineLevel="0" collapsed="false">
      <c r="A2" s="3"/>
    </row>
    <row r="3" customFormat="false" ht="35.25" hidden="false" customHeight="true" outlineLevel="0" collapsed="false">
      <c r="A3" s="4" t="s">
        <v>1</v>
      </c>
      <c r="B3" s="4"/>
      <c r="C3" s="4"/>
      <c r="D3" s="4"/>
      <c r="E3" s="4"/>
      <c r="F3" s="4"/>
      <c r="G3" s="4"/>
    </row>
    <row r="4" customFormat="false" ht="15.75" hidden="false" customHeight="true" outlineLevel="0" collapsed="false">
      <c r="B4" s="5"/>
      <c r="C4" s="6" t="s">
        <v>2</v>
      </c>
      <c r="D4" s="7" t="s">
        <v>3</v>
      </c>
      <c r="E4" s="7"/>
    </row>
    <row r="5" customFormat="false" ht="16.5" hidden="false" customHeight="true" outlineLevel="0" collapsed="false">
      <c r="A5" s="8"/>
    </row>
    <row r="6" customFormat="false" ht="26.1" hidden="false" customHeight="true" outlineLevel="0" collapsed="false">
      <c r="A6" s="9" t="s">
        <v>4</v>
      </c>
      <c r="B6" s="9"/>
      <c r="C6" s="9"/>
      <c r="D6" s="9"/>
      <c r="E6" s="9"/>
      <c r="F6" s="9" t="s">
        <v>5</v>
      </c>
      <c r="G6" s="10" t="s">
        <v>6</v>
      </c>
      <c r="H6" s="10"/>
      <c r="I6" s="10"/>
    </row>
    <row r="7" customFormat="false" ht="2.25" hidden="true" customHeight="true" outlineLevel="0" collapsed="false">
      <c r="A7" s="11"/>
      <c r="B7" s="12"/>
      <c r="C7" s="12"/>
      <c r="D7" s="12"/>
      <c r="E7" s="13"/>
      <c r="F7" s="14"/>
      <c r="G7" s="15"/>
    </row>
    <row r="8" customFormat="false" ht="34.5" hidden="false" customHeight="true" outlineLevel="0" collapsed="false">
      <c r="A8" s="16" t="s">
        <v>7</v>
      </c>
      <c r="B8" s="16"/>
      <c r="C8" s="16"/>
      <c r="D8" s="16"/>
      <c r="E8" s="16"/>
      <c r="F8" s="17"/>
      <c r="G8" s="18" t="s">
        <v>8</v>
      </c>
      <c r="H8" s="18"/>
      <c r="I8" s="18"/>
    </row>
    <row r="9" customFormat="false" ht="25.5" hidden="false" customHeight="true" outlineLevel="0" collapsed="false">
      <c r="A9" s="19" t="s">
        <v>9</v>
      </c>
      <c r="B9" s="19"/>
      <c r="C9" s="19"/>
      <c r="D9" s="19"/>
      <c r="E9" s="19"/>
      <c r="F9" s="20" t="s">
        <v>10</v>
      </c>
      <c r="G9" s="18"/>
      <c r="H9" s="18"/>
      <c r="I9" s="18"/>
    </row>
    <row r="10" customFormat="false" ht="13.5" hidden="false" customHeight="true" outlineLevel="0" collapsed="false">
      <c r="A10" s="21" t="s">
        <v>11</v>
      </c>
      <c r="B10" s="21"/>
      <c r="C10" s="21"/>
      <c r="D10" s="21"/>
      <c r="E10" s="21"/>
      <c r="F10" s="20"/>
      <c r="G10" s="18"/>
      <c r="H10" s="18"/>
      <c r="I10" s="18"/>
    </row>
    <row r="11" customFormat="false" ht="29.25" hidden="false" customHeight="true" outlineLevel="0" collapsed="false">
      <c r="A11" s="16" t="s">
        <v>12</v>
      </c>
      <c r="B11" s="16"/>
      <c r="C11" s="16"/>
      <c r="D11" s="16"/>
      <c r="E11" s="16"/>
      <c r="F11" s="22"/>
      <c r="G11" s="18"/>
      <c r="H11" s="18"/>
      <c r="I11" s="18"/>
    </row>
    <row r="12" customFormat="false" ht="13.5" hidden="false" customHeight="true" outlineLevel="0" collapsed="false">
      <c r="A12" s="23" t="s">
        <v>13</v>
      </c>
      <c r="B12" s="23"/>
      <c r="C12" s="23"/>
      <c r="D12" s="23"/>
      <c r="E12" s="23"/>
      <c r="F12" s="20" t="s">
        <v>14</v>
      </c>
      <c r="G12" s="24"/>
    </row>
    <row r="13" customFormat="false" ht="51.75" hidden="false" customHeight="true" outlineLevel="0" collapsed="false">
      <c r="A13" s="25" t="s">
        <v>15</v>
      </c>
      <c r="B13" s="25"/>
      <c r="C13" s="25"/>
      <c r="D13" s="25"/>
      <c r="E13" s="25"/>
      <c r="F13" s="20"/>
      <c r="G13" s="24"/>
      <c r="H13" s="26"/>
      <c r="I13" s="26" t="s">
        <v>16</v>
      </c>
    </row>
    <row r="14" customFormat="false" ht="25.5" hidden="false" customHeight="true" outlineLevel="0" collapsed="false">
      <c r="A14" s="16" t="s">
        <v>17</v>
      </c>
      <c r="B14" s="16"/>
      <c r="C14" s="16"/>
      <c r="D14" s="16"/>
      <c r="E14" s="16"/>
      <c r="F14" s="27" t="s">
        <v>18</v>
      </c>
      <c r="G14" s="24"/>
    </row>
    <row r="15" customFormat="false" ht="12.75" hidden="false" customHeight="true" outlineLevel="0" collapsed="false">
      <c r="A15" s="25" t="s">
        <v>19</v>
      </c>
      <c r="B15" s="25"/>
      <c r="C15" s="25"/>
      <c r="D15" s="25"/>
      <c r="E15" s="25"/>
      <c r="F15" s="27"/>
      <c r="G15" s="24"/>
    </row>
    <row r="16" customFormat="false" ht="13.5" hidden="false" customHeight="true" outlineLevel="0" collapsed="false">
      <c r="A16" s="3"/>
    </row>
    <row r="17" s="29" customFormat="true" ht="13.5" hidden="false" customHeight="true" outlineLevel="0" collapsed="false">
      <c r="A17" s="28" t="s">
        <v>20</v>
      </c>
      <c r="B17" s="28"/>
      <c r="C17" s="28"/>
      <c r="D17" s="28"/>
      <c r="E17" s="28"/>
      <c r="F17" s="28"/>
      <c r="G17" s="28"/>
      <c r="H17" s="28"/>
      <c r="I17" s="28"/>
    </row>
    <row r="18" s="29" customFormat="true" ht="14.25" hidden="false" customHeight="true" outlineLevel="0" collapsed="false">
      <c r="A18" s="30" t="s">
        <v>21</v>
      </c>
      <c r="B18" s="30"/>
      <c r="C18" s="30"/>
      <c r="D18" s="30"/>
      <c r="E18" s="30"/>
      <c r="F18" s="30"/>
      <c r="G18" s="30"/>
      <c r="H18" s="30"/>
      <c r="I18" s="30"/>
    </row>
    <row r="19" s="29" customFormat="true" ht="13.5" hidden="false" customHeight="true" outlineLevel="0" collapsed="false">
      <c r="A19" s="31"/>
      <c r="B19" s="31"/>
      <c r="C19" s="31"/>
      <c r="D19" s="31"/>
      <c r="E19" s="31"/>
      <c r="F19" s="31"/>
      <c r="G19" s="31"/>
      <c r="H19" s="31"/>
      <c r="I19" s="31"/>
    </row>
    <row r="20" s="29" customFormat="true" ht="13.5" hidden="false" customHeight="true" outlineLevel="0" collapsed="false">
      <c r="A20" s="28" t="s">
        <v>22</v>
      </c>
      <c r="B20" s="28"/>
      <c r="C20" s="28"/>
      <c r="D20" s="28"/>
      <c r="E20" s="28"/>
      <c r="F20" s="28"/>
      <c r="G20" s="28"/>
      <c r="H20" s="28"/>
      <c r="I20" s="28"/>
    </row>
    <row r="21" s="29" customFormat="true" ht="13.5" hidden="false" customHeight="true" outlineLevel="0" collapsed="false">
      <c r="A21" s="31"/>
      <c r="B21" s="31"/>
      <c r="C21" s="31"/>
      <c r="D21" s="31"/>
      <c r="E21" s="31"/>
      <c r="F21" s="31"/>
      <c r="G21" s="31"/>
      <c r="H21" s="31"/>
      <c r="I21" s="31"/>
    </row>
    <row r="22" s="29" customFormat="true" ht="13.5" hidden="false" customHeight="true" outlineLevel="0" collapsed="false">
      <c r="A22" s="31"/>
      <c r="B22" s="31"/>
      <c r="C22" s="31"/>
      <c r="D22" s="31"/>
      <c r="E22" s="31"/>
      <c r="F22" s="31"/>
      <c r="G22" s="31"/>
      <c r="H22" s="31"/>
      <c r="I22" s="31"/>
    </row>
    <row r="23" s="29" customFormat="true" ht="13.5" hidden="false" customHeight="true" outlineLevel="0" collapsed="false">
      <c r="A23" s="32" t="s">
        <v>23</v>
      </c>
      <c r="B23" s="32" t="s">
        <v>24</v>
      </c>
      <c r="C23" s="32"/>
      <c r="D23" s="32"/>
      <c r="E23" s="32"/>
      <c r="F23" s="32"/>
      <c r="G23" s="32"/>
      <c r="H23" s="32"/>
      <c r="I23" s="32"/>
    </row>
    <row r="24" s="29" customFormat="true" ht="67.5" hidden="false" customHeight="true" outlineLevel="0" collapsed="false">
      <c r="A24" s="32"/>
      <c r="B24" s="33" t="s">
        <v>25</v>
      </c>
      <c r="C24" s="33" t="s">
        <v>26</v>
      </c>
      <c r="D24" s="33" t="s">
        <v>27</v>
      </c>
      <c r="E24" s="33" t="s">
        <v>28</v>
      </c>
      <c r="F24" s="33" t="s">
        <v>29</v>
      </c>
      <c r="G24" s="33" t="s">
        <v>30</v>
      </c>
      <c r="H24" s="33"/>
      <c r="I24" s="33" t="s">
        <v>31</v>
      </c>
    </row>
    <row r="25" s="38" customFormat="true" ht="13.5" hidden="false" customHeight="true" outlineLevel="0" collapsed="false">
      <c r="A25" s="34" t="n">
        <v>1</v>
      </c>
      <c r="B25" s="35" t="n">
        <v>2</v>
      </c>
      <c r="C25" s="35" t="n">
        <v>3</v>
      </c>
      <c r="D25" s="36" t="n">
        <v>4</v>
      </c>
      <c r="E25" s="35" t="n">
        <v>5</v>
      </c>
      <c r="F25" s="35" t="n">
        <v>6</v>
      </c>
      <c r="G25" s="35" t="n">
        <v>7</v>
      </c>
      <c r="H25" s="35" t="n">
        <v>8</v>
      </c>
      <c r="I25" s="37" t="n">
        <v>9</v>
      </c>
    </row>
    <row r="26" s="29" customFormat="true" ht="12.75" hidden="false" customHeight="false" outlineLevel="0" collapsed="false">
      <c r="A26" s="39" t="s">
        <v>32</v>
      </c>
      <c r="B26" s="39"/>
      <c r="C26" s="39"/>
      <c r="D26" s="39"/>
      <c r="E26" s="39"/>
      <c r="F26" s="39"/>
    </row>
    <row r="27" s="29" customFormat="true" ht="12.75" hidden="false" customHeight="false" outlineLevel="0" collapsed="false"/>
  </sheetData>
  <mergeCells count="26"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  <mergeCell ref="A11:E11"/>
    <mergeCell ref="A12:E12"/>
    <mergeCell ref="F12:F13"/>
    <mergeCell ref="A13:E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4"/>
    <mergeCell ref="B23:I23"/>
    <mergeCell ref="A26:F26"/>
  </mergeCells>
  <printOptions headings="false" gridLines="false" gridLinesSet="true" horizontalCentered="false" verticalCentered="false"/>
  <pageMargins left="0.590277777777778" right="0.39375" top="0.39375" bottom="0.393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XFD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9.33203125" defaultRowHeight="12.8" zeroHeight="false" outlineLevelRow="0" outlineLevelCol="0"/>
  <cols>
    <col collapsed="false" customWidth="true" hidden="false" outlineLevel="0" max="1" min="1" style="40" width="42"/>
    <col collapsed="false" customWidth="true" hidden="false" outlineLevel="0" max="2" min="2" style="41" width="6.33"/>
    <col collapsed="false" customWidth="true" hidden="false" outlineLevel="0" max="3" min="3" style="42" width="10.5"/>
    <col collapsed="false" customWidth="true" hidden="false" outlineLevel="0" max="4" min="4" style="43" width="19.16"/>
    <col collapsed="false" customWidth="true" hidden="false" outlineLevel="0" max="5" min="5" style="43" width="20.83"/>
    <col collapsed="false" customWidth="false" hidden="true" outlineLevel="0" max="7" min="6" style="44" width="9.33"/>
    <col collapsed="false" customWidth="false" hidden="true" outlineLevel="0" max="9" min="8" style="45" width="9.33"/>
    <col collapsed="false" customWidth="false" hidden="false" outlineLevel="0" max="16370" min="10" style="44" width="9.33"/>
    <col collapsed="false" customWidth="true" hidden="false" outlineLevel="0" max="16384" min="16371" style="0" width="12.8"/>
  </cols>
  <sheetData>
    <row r="2" s="51" customFormat="true" ht="67.5" hidden="false" customHeight="true" outlineLevel="0" collapsed="false">
      <c r="A2" s="46" t="s">
        <v>33</v>
      </c>
      <c r="B2" s="47" t="s">
        <v>34</v>
      </c>
      <c r="C2" s="48" t="s">
        <v>35</v>
      </c>
      <c r="D2" s="49" t="s">
        <v>36</v>
      </c>
      <c r="E2" s="50" t="s">
        <v>37</v>
      </c>
      <c r="H2" s="52"/>
      <c r="I2" s="52"/>
      <c r="XEQ2" s="0"/>
      <c r="XER2" s="0"/>
      <c r="XES2" s="0"/>
      <c r="XET2" s="0"/>
      <c r="XEU2" s="0"/>
      <c r="XEV2" s="0"/>
      <c r="XEW2" s="0"/>
      <c r="XEX2" s="0"/>
      <c r="XEY2" s="0"/>
      <c r="XEZ2" s="0"/>
      <c r="XFA2" s="0"/>
      <c r="XFB2" s="0"/>
      <c r="XFC2" s="0"/>
      <c r="XFD2" s="0"/>
    </row>
    <row r="3" s="56" customFormat="true" ht="11.25" hidden="false" customHeight="true" outlineLevel="0" collapsed="false">
      <c r="A3" s="53" t="s">
        <v>38</v>
      </c>
      <c r="B3" s="54" t="s">
        <v>39</v>
      </c>
      <c r="C3" s="55" t="n">
        <v>1</v>
      </c>
      <c r="D3" s="55" t="n">
        <v>2</v>
      </c>
      <c r="E3" s="55" t="n">
        <v>3</v>
      </c>
      <c r="H3" s="57"/>
      <c r="I3" s="57"/>
      <c r="XEQ3" s="0"/>
      <c r="XER3" s="0"/>
      <c r="XES3" s="0"/>
      <c r="XET3" s="0"/>
      <c r="XEU3" s="0"/>
      <c r="XEV3" s="0"/>
      <c r="XEW3" s="0"/>
      <c r="XEX3" s="0"/>
      <c r="XEY3" s="0"/>
      <c r="XEZ3" s="0"/>
      <c r="XFA3" s="0"/>
      <c r="XFB3" s="0"/>
      <c r="XFC3" s="0"/>
      <c r="XFD3" s="0"/>
    </row>
    <row r="4" customFormat="false" ht="55.5" hidden="false" customHeight="true" outlineLevel="0" collapsed="false">
      <c r="A4" s="58" t="s">
        <v>40</v>
      </c>
      <c r="B4" s="54" t="s">
        <v>41</v>
      </c>
      <c r="C4" s="59" t="n">
        <v>397930</v>
      </c>
      <c r="D4" s="59" t="n">
        <v>1967295.7</v>
      </c>
      <c r="E4" s="59" t="n">
        <v>4943.82</v>
      </c>
      <c r="F4" s="42" t="n">
        <f aca="false">SUM(C5:C16)</f>
        <v>378070</v>
      </c>
      <c r="G4" s="43" t="n">
        <f aca="false">SUM(D5:D16)</f>
        <v>1680814.1</v>
      </c>
      <c r="H4" s="60" t="n">
        <f aca="false">F4-C4</f>
        <v>-19860</v>
      </c>
      <c r="I4" s="61" t="n">
        <f aca="false">G4-D4</f>
        <v>-286481.6</v>
      </c>
    </row>
    <row r="5" customFormat="false" ht="12.75" hidden="false" customHeight="true" outlineLevel="0" collapsed="false">
      <c r="A5" s="58" t="s">
        <v>42</v>
      </c>
      <c r="B5" s="54" t="s">
        <v>43</v>
      </c>
      <c r="C5" s="59" t="n">
        <v>1537</v>
      </c>
      <c r="D5" s="59" t="n">
        <v>923.2</v>
      </c>
      <c r="E5" s="59" t="n">
        <v>600.62</v>
      </c>
    </row>
    <row r="6" customFormat="false" ht="12.75" hidden="false" customHeight="true" outlineLevel="0" collapsed="false">
      <c r="A6" s="58" t="s">
        <v>44</v>
      </c>
      <c r="B6" s="54" t="s">
        <v>45</v>
      </c>
      <c r="C6" s="59" t="n">
        <v>252</v>
      </c>
      <c r="D6" s="59" t="n">
        <v>224</v>
      </c>
      <c r="E6" s="59" t="n">
        <v>888.85</v>
      </c>
    </row>
    <row r="7" customFormat="false" ht="12.75" hidden="false" customHeight="true" outlineLevel="0" collapsed="false">
      <c r="A7" s="58" t="s">
        <v>46</v>
      </c>
      <c r="B7" s="54" t="s">
        <v>47</v>
      </c>
      <c r="C7" s="59" t="n">
        <v>70</v>
      </c>
      <c r="D7" s="59" t="n">
        <v>74</v>
      </c>
      <c r="E7" s="59" t="n">
        <v>1056.64</v>
      </c>
    </row>
    <row r="8" customFormat="false" ht="12.75" hidden="false" customHeight="true" outlineLevel="0" collapsed="false">
      <c r="A8" s="58" t="s">
        <v>48</v>
      </c>
      <c r="B8" s="54" t="s">
        <v>49</v>
      </c>
      <c r="C8" s="59" t="n">
        <v>190</v>
      </c>
      <c r="D8" s="59" t="n">
        <v>221.9</v>
      </c>
      <c r="E8" s="59" t="n">
        <v>1167.77</v>
      </c>
    </row>
    <row r="9" customFormat="false" ht="12.75" hidden="false" customHeight="true" outlineLevel="0" collapsed="false">
      <c r="A9" s="58" t="s">
        <v>50</v>
      </c>
      <c r="B9" s="54" t="s">
        <v>51</v>
      </c>
      <c r="C9" s="59" t="n">
        <v>84</v>
      </c>
      <c r="D9" s="59" t="n">
        <v>104.7</v>
      </c>
      <c r="E9" s="59" t="n">
        <v>1246.92</v>
      </c>
    </row>
    <row r="10" customFormat="false" ht="12.75" hidden="false" customHeight="true" outlineLevel="0" collapsed="false">
      <c r="A10" s="58" t="s">
        <v>52</v>
      </c>
      <c r="B10" s="54" t="s">
        <v>53</v>
      </c>
      <c r="C10" s="59" t="n">
        <v>61</v>
      </c>
      <c r="D10" s="59" t="n">
        <v>81.7</v>
      </c>
      <c r="E10" s="59" t="n">
        <v>1339.64</v>
      </c>
    </row>
    <row r="11" customFormat="false" ht="12.75" hidden="false" customHeight="true" outlineLevel="0" collapsed="false">
      <c r="A11" s="58" t="s">
        <v>54</v>
      </c>
      <c r="B11" s="54" t="s">
        <v>55</v>
      </c>
      <c r="C11" s="59" t="n">
        <v>122</v>
      </c>
      <c r="D11" s="59" t="n">
        <v>175.1</v>
      </c>
      <c r="E11" s="59" t="n">
        <v>1435.04</v>
      </c>
    </row>
    <row r="12" customFormat="false" ht="12.75" hidden="false" customHeight="true" outlineLevel="0" collapsed="false">
      <c r="A12" s="58" t="s">
        <v>56</v>
      </c>
      <c r="B12" s="54" t="s">
        <v>57</v>
      </c>
      <c r="C12" s="59" t="n">
        <v>721</v>
      </c>
      <c r="D12" s="59" t="n">
        <v>1168.9</v>
      </c>
      <c r="E12" s="59" t="n">
        <v>1621.29</v>
      </c>
    </row>
    <row r="13" customFormat="false" ht="12.75" hidden="false" customHeight="true" outlineLevel="0" collapsed="false">
      <c r="A13" s="58" t="s">
        <v>58</v>
      </c>
      <c r="B13" s="54" t="s">
        <v>59</v>
      </c>
      <c r="C13" s="59" t="n">
        <v>12977</v>
      </c>
      <c r="D13" s="59" t="n">
        <v>31490.6</v>
      </c>
      <c r="E13" s="59" t="n">
        <v>2426.64</v>
      </c>
    </row>
    <row r="14" customFormat="false" ht="12.75" hidden="false" customHeight="true" outlineLevel="0" collapsed="false">
      <c r="A14" s="58" t="s">
        <v>60</v>
      </c>
      <c r="B14" s="54" t="s">
        <v>61</v>
      </c>
      <c r="C14" s="59" t="n">
        <v>161095</v>
      </c>
      <c r="D14" s="59" t="n">
        <v>538010.2</v>
      </c>
      <c r="E14" s="59" t="n">
        <v>3339.71</v>
      </c>
    </row>
    <row r="15" customFormat="false" ht="12.75" hidden="false" customHeight="true" outlineLevel="0" collapsed="false">
      <c r="A15" s="58" t="s">
        <v>62</v>
      </c>
      <c r="B15" s="54" t="s">
        <v>63</v>
      </c>
      <c r="C15" s="59" t="n">
        <v>106979</v>
      </c>
      <c r="D15" s="59" t="n">
        <v>482769.7</v>
      </c>
      <c r="E15" s="59" t="n">
        <v>4512.75</v>
      </c>
    </row>
    <row r="16" customFormat="false" ht="12.75" hidden="false" customHeight="true" outlineLevel="0" collapsed="false">
      <c r="A16" s="58" t="s">
        <v>64</v>
      </c>
      <c r="B16" s="54" t="s">
        <v>65</v>
      </c>
      <c r="C16" s="59" t="n">
        <v>93982</v>
      </c>
      <c r="D16" s="59" t="n">
        <v>625570.1</v>
      </c>
      <c r="E16" s="59" t="n">
        <v>6656.28</v>
      </c>
    </row>
    <row r="17" customFormat="false" ht="12.75" hidden="false" customHeight="true" outlineLevel="0" collapsed="false">
      <c r="A17" s="58" t="s">
        <v>66</v>
      </c>
      <c r="B17" s="62" t="s">
        <v>67</v>
      </c>
      <c r="C17" s="59" t="n">
        <v>19860</v>
      </c>
      <c r="D17" s="59" t="n">
        <v>286481.6</v>
      </c>
      <c r="E17" s="59" t="n">
        <v>14425.06</v>
      </c>
    </row>
    <row r="18" customFormat="false" ht="45.75" hidden="false" customHeight="true" outlineLevel="0" collapsed="false">
      <c r="A18" s="58" t="s">
        <v>68</v>
      </c>
      <c r="B18" s="62" t="s">
        <v>69</v>
      </c>
      <c r="C18" s="59" t="n">
        <v>305949</v>
      </c>
      <c r="D18" s="59" t="n">
        <v>1572965.4</v>
      </c>
      <c r="E18" s="59" t="n">
        <v>5141.27</v>
      </c>
      <c r="F18" s="42" t="n">
        <f aca="false">SUM(C18:C23)</f>
        <v>397930</v>
      </c>
      <c r="G18" s="43" t="n">
        <f aca="false">SUM(D18:D23)</f>
        <v>1967295.7</v>
      </c>
      <c r="H18" s="60" t="n">
        <f aca="false">F18-C4</f>
        <v>0</v>
      </c>
      <c r="I18" s="61" t="n">
        <f aca="false">G18-D4</f>
        <v>0</v>
      </c>
    </row>
    <row r="19" customFormat="false" ht="14.25" hidden="false" customHeight="true" outlineLevel="0" collapsed="false">
      <c r="A19" s="58" t="s">
        <v>70</v>
      </c>
      <c r="B19" s="62" t="s">
        <v>71</v>
      </c>
      <c r="C19" s="59" t="n">
        <v>63784</v>
      </c>
      <c r="D19" s="59" t="n">
        <v>266862.9</v>
      </c>
      <c r="E19" s="59" t="n">
        <v>4183.85</v>
      </c>
    </row>
    <row r="20" customFormat="false" ht="14.25" hidden="false" customHeight="true" outlineLevel="0" collapsed="false">
      <c r="A20" s="58" t="s">
        <v>72</v>
      </c>
      <c r="B20" s="62" t="s">
        <v>73</v>
      </c>
      <c r="C20" s="59" t="n">
        <v>18279</v>
      </c>
      <c r="D20" s="59" t="n">
        <v>69776</v>
      </c>
      <c r="E20" s="59" t="n">
        <v>3817.28</v>
      </c>
    </row>
    <row r="21" customFormat="false" ht="14.25" hidden="false" customHeight="true" outlineLevel="0" collapsed="false">
      <c r="A21" s="58" t="s">
        <v>74</v>
      </c>
      <c r="B21" s="62" t="s">
        <v>75</v>
      </c>
      <c r="C21" s="59" t="n">
        <v>7627</v>
      </c>
      <c r="D21" s="59" t="n">
        <v>36770</v>
      </c>
      <c r="E21" s="59" t="n">
        <v>4821.02</v>
      </c>
    </row>
    <row r="22" customFormat="false" ht="14.25" hidden="false" customHeight="true" outlineLevel="0" collapsed="false">
      <c r="A22" s="58" t="s">
        <v>76</v>
      </c>
      <c r="B22" s="62" t="s">
        <v>77</v>
      </c>
      <c r="C22" s="59" t="n">
        <v>2151</v>
      </c>
      <c r="D22" s="59" t="n">
        <v>6131.6</v>
      </c>
      <c r="E22" s="59" t="n">
        <v>2850.59</v>
      </c>
    </row>
    <row r="23" customFormat="false" ht="14.25" hidden="false" customHeight="true" outlineLevel="0" collapsed="false">
      <c r="A23" s="58" t="s">
        <v>78</v>
      </c>
      <c r="B23" s="62" t="s">
        <v>79</v>
      </c>
      <c r="C23" s="59" t="n">
        <v>140</v>
      </c>
      <c r="D23" s="59" t="n">
        <v>14789.8</v>
      </c>
      <c r="E23" s="59" t="n">
        <v>105641.66</v>
      </c>
    </row>
    <row r="24" customFormat="false" ht="42.75" hidden="false" customHeight="true" outlineLevel="0" collapsed="false">
      <c r="A24" s="58" t="s">
        <v>80</v>
      </c>
      <c r="B24" s="62" t="s">
        <v>81</v>
      </c>
      <c r="C24" s="59" t="n">
        <v>3225</v>
      </c>
      <c r="D24" s="59" t="n">
        <v>3383</v>
      </c>
      <c r="E24" s="59" t="n">
        <v>1049</v>
      </c>
      <c r="F24" s="42" t="n">
        <f aca="false">SUM(C24:C26)</f>
        <v>397930</v>
      </c>
      <c r="G24" s="43" t="n">
        <f aca="false">SUM(D24:D26)</f>
        <v>1967295.7</v>
      </c>
      <c r="H24" s="60" t="n">
        <f aca="false">F24-C4</f>
        <v>0</v>
      </c>
      <c r="I24" s="61" t="n">
        <f aca="false">G24-D4</f>
        <v>0</v>
      </c>
    </row>
    <row r="25" customFormat="false" ht="11.25" hidden="false" customHeight="true" outlineLevel="0" collapsed="false">
      <c r="A25" s="58" t="s">
        <v>82</v>
      </c>
      <c r="B25" s="62" t="s">
        <v>83</v>
      </c>
      <c r="C25" s="59" t="n">
        <v>10100</v>
      </c>
      <c r="D25" s="59" t="n">
        <v>23846.1</v>
      </c>
      <c r="E25" s="59" t="n">
        <v>2361</v>
      </c>
    </row>
    <row r="26" customFormat="false" ht="11.25" hidden="false" customHeight="true" outlineLevel="0" collapsed="false">
      <c r="A26" s="58" t="s">
        <v>84</v>
      </c>
      <c r="B26" s="62" t="s">
        <v>85</v>
      </c>
      <c r="C26" s="59" t="n">
        <v>384605</v>
      </c>
      <c r="D26" s="59" t="n">
        <v>1940066.6</v>
      </c>
      <c r="E26" s="59" t="n">
        <v>5044.31</v>
      </c>
    </row>
    <row r="27" customFormat="false" ht="22.5" hidden="false" customHeight="true" outlineLevel="0" collapsed="false">
      <c r="A27" s="58" t="s">
        <v>86</v>
      </c>
      <c r="B27" s="62" t="s">
        <v>87</v>
      </c>
      <c r="C27" s="59" t="n">
        <v>93377</v>
      </c>
      <c r="D27" s="59" t="n">
        <v>494938.3</v>
      </c>
      <c r="E27" s="59" t="n">
        <v>5300.43</v>
      </c>
    </row>
    <row r="28" s="65" customFormat="true" ht="22.5" hidden="false" customHeight="true" outlineLevel="0" collapsed="false">
      <c r="A28" s="58" t="s">
        <v>88</v>
      </c>
      <c r="B28" s="62" t="s">
        <v>89</v>
      </c>
      <c r="C28" s="63" t="n">
        <v>0</v>
      </c>
      <c r="D28" s="64" t="n">
        <v>0</v>
      </c>
      <c r="E28" s="64" t="n">
        <v>0</v>
      </c>
      <c r="XEQ28" s="0"/>
      <c r="XER28" s="0"/>
      <c r="XES28" s="0"/>
      <c r="XET28" s="0"/>
      <c r="XEU28" s="0"/>
      <c r="XEV28" s="0"/>
      <c r="XEW28" s="0"/>
      <c r="XEX28" s="0"/>
      <c r="XEY28" s="0"/>
      <c r="XEZ28" s="0"/>
      <c r="XFA28" s="0"/>
      <c r="XFB28" s="0"/>
      <c r="XFC28" s="0"/>
      <c r="XFD28" s="0"/>
    </row>
    <row r="29" s="65" customFormat="true" ht="6.75" hidden="false" customHeight="true" outlineLevel="0" collapsed="false">
      <c r="A29" s="66"/>
      <c r="B29" s="67"/>
      <c r="C29" s="68"/>
      <c r="D29" s="69"/>
      <c r="E29" s="69"/>
      <c r="XEQ29" s="0"/>
      <c r="XER29" s="0"/>
      <c r="XES29" s="0"/>
      <c r="XET29" s="0"/>
      <c r="XEU29" s="0"/>
      <c r="XEV29" s="0"/>
      <c r="XEW29" s="0"/>
      <c r="XEX29" s="0"/>
      <c r="XEY29" s="0"/>
      <c r="XEZ29" s="0"/>
      <c r="XFA29" s="0"/>
      <c r="XFB29" s="0"/>
      <c r="XFC29" s="0"/>
      <c r="XFD29" s="0"/>
    </row>
    <row r="30" customFormat="false" ht="11.25" hidden="false" customHeight="true" outlineLevel="0" collapsed="false">
      <c r="A30" s="70" t="s">
        <v>90</v>
      </c>
      <c r="B30" s="70"/>
      <c r="C30" s="70"/>
      <c r="D30" s="70"/>
      <c r="E30" s="70"/>
    </row>
    <row r="31" customFormat="false" ht="11.25" hidden="false" customHeight="true" outlineLevel="0" collapsed="false">
      <c r="A31" s="70"/>
      <c r="B31" s="70"/>
      <c r="C31" s="70"/>
      <c r="D31" s="70"/>
      <c r="E31" s="70"/>
    </row>
    <row r="32" customFormat="false" ht="40.5" hidden="false" customHeight="true" outlineLevel="0" collapsed="false">
      <c r="A32" s="71" t="s">
        <v>91</v>
      </c>
      <c r="B32" s="71"/>
      <c r="C32" s="71"/>
      <c r="D32" s="71" t="s">
        <v>92</v>
      </c>
      <c r="E32" s="71"/>
      <c r="F32" s="71"/>
      <c r="G32" s="71"/>
    </row>
    <row r="34" customFormat="false" ht="22.5" hidden="false" customHeight="true" outlineLevel="0" collapsed="false">
      <c r="A34" s="71" t="s">
        <v>93</v>
      </c>
      <c r="B34" s="71"/>
      <c r="C34" s="71"/>
    </row>
  </sheetData>
  <mergeCells count="4">
    <mergeCell ref="A30:E31"/>
    <mergeCell ref="A32:C32"/>
    <mergeCell ref="D32:G32"/>
    <mergeCell ref="A34:C34"/>
  </mergeCells>
  <printOptions headings="false" gridLines="false" gridLinesSet="true" horizontalCentered="false" verticalCentered="false"/>
  <pageMargins left="0.39375" right="0.39375" top="0.39375" bottom="0.39375" header="0.511811023622047" footer="0.118055555555556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&amp;R&amp;6&amp;P/&amp;N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32" activeCellId="0" sqref="F32"/>
    </sheetView>
  </sheetViews>
  <sheetFormatPr defaultColWidth="9.33203125" defaultRowHeight="12.75" zeroHeight="false" outlineLevelRow="0" outlineLevelCol="0"/>
  <sheetData>
    <row r="2" customFormat="false" ht="12.75" hidden="false" customHeight="false" outlineLevel="0" collapsed="false">
      <c r="B2" s="3" t="s">
        <v>94</v>
      </c>
      <c r="G2" s="3" t="s">
        <v>95</v>
      </c>
    </row>
    <row r="3" customFormat="false" ht="12.75" hidden="false" customHeight="false" outlineLevel="0" collapsed="false">
      <c r="B3" s="3" t="s">
        <v>41</v>
      </c>
      <c r="C3" s="72" t="n">
        <f aca="false">5pf!C4</f>
        <v>397930</v>
      </c>
      <c r="D3" s="3" t="s">
        <v>96</v>
      </c>
      <c r="E3" s="3" t="s">
        <v>97</v>
      </c>
      <c r="F3" s="72" t="n">
        <f aca="false">SUM(5pf!C5:C17)</f>
        <v>397930</v>
      </c>
      <c r="G3" s="1" t="str">
        <f aca="false">IF(F3=C3,"+","-")</f>
        <v>+</v>
      </c>
    </row>
    <row r="4" customFormat="false" ht="12.75" hidden="false" customHeight="false" outlineLevel="0" collapsed="false">
      <c r="B4" s="3" t="s">
        <v>41</v>
      </c>
      <c r="C4" s="72" t="n">
        <f aca="false">5pf!C4</f>
        <v>397930</v>
      </c>
      <c r="D4" s="3" t="s">
        <v>96</v>
      </c>
      <c r="E4" s="3" t="s">
        <v>98</v>
      </c>
      <c r="F4" s="72" t="n">
        <f aca="false">SUM(5pf!C18:C23)</f>
        <v>397930</v>
      </c>
      <c r="G4" s="1" t="str">
        <f aca="false">IF(F4=C4,"+","-")</f>
        <v>+</v>
      </c>
    </row>
    <row r="5" customFormat="false" ht="12.75" hidden="false" customHeight="false" outlineLevel="0" collapsed="false">
      <c r="B5" s="3" t="s">
        <v>41</v>
      </c>
      <c r="C5" s="72" t="n">
        <f aca="false">5pf!C4</f>
        <v>397930</v>
      </c>
      <c r="D5" s="3" t="s">
        <v>96</v>
      </c>
      <c r="E5" s="3" t="s">
        <v>99</v>
      </c>
      <c r="F5" s="72" t="n">
        <f aca="false">SUM(5pf!C24:C26)</f>
        <v>397930</v>
      </c>
      <c r="G5" s="1" t="str">
        <f aca="false">IF(F5=C5,"+","-")</f>
        <v>+</v>
      </c>
    </row>
    <row r="6" customFormat="false" ht="12.75" hidden="false" customHeight="false" outlineLevel="0" collapsed="false">
      <c r="B6" s="3" t="s">
        <v>41</v>
      </c>
      <c r="C6" s="72" t="n">
        <f aca="false">5pf!C4</f>
        <v>397930</v>
      </c>
      <c r="D6" s="3" t="s">
        <v>100</v>
      </c>
      <c r="E6" s="3" t="s">
        <v>87</v>
      </c>
      <c r="F6" s="72" t="n">
        <f aca="false">5pf!C27</f>
        <v>93377</v>
      </c>
      <c r="G6" s="1" t="str">
        <f aca="false">IF(F6&lt;=C6,"+","-")</f>
        <v>+</v>
      </c>
    </row>
    <row r="7" customFormat="false" ht="12.75" hidden="false" customHeight="false" outlineLevel="0" collapsed="false">
      <c r="B7" s="3" t="s">
        <v>89</v>
      </c>
      <c r="C7" s="72" t="n">
        <f aca="false">5pf!C28</f>
        <v>0</v>
      </c>
      <c r="D7" s="3" t="s">
        <v>96</v>
      </c>
      <c r="E7" s="3" t="s">
        <v>101</v>
      </c>
      <c r="F7" s="72" t="n">
        <f aca="false">'5pf (раб)'!C28</f>
        <v>0</v>
      </c>
      <c r="G7" s="1" t="str">
        <f aca="false">IF(F7=C7,"+","-")</f>
        <v>+</v>
      </c>
    </row>
    <row r="8" customFormat="false" ht="12.75" hidden="false" customHeight="false" outlineLevel="0" collapsed="false">
      <c r="B8" s="3" t="s">
        <v>102</v>
      </c>
      <c r="G8" s="1"/>
    </row>
    <row r="9" customFormat="false" ht="12.75" hidden="false" customHeight="false" outlineLevel="0" collapsed="false">
      <c r="B9" s="3" t="s">
        <v>41</v>
      </c>
      <c r="C9" s="73" t="n">
        <f aca="false">5pf!D4</f>
        <v>1967295.7</v>
      </c>
      <c r="D9" s="3" t="s">
        <v>96</v>
      </c>
      <c r="E9" s="3" t="s">
        <v>97</v>
      </c>
      <c r="F9" s="73" t="n">
        <f aca="false">SUM(5pf!D5:D17)</f>
        <v>1967295.7</v>
      </c>
      <c r="G9" s="1" t="str">
        <f aca="false">IF(F9=C9,"+","-")</f>
        <v>+</v>
      </c>
    </row>
    <row r="10" customFormat="false" ht="12.75" hidden="false" customHeight="false" outlineLevel="0" collapsed="false">
      <c r="B10" s="3" t="s">
        <v>41</v>
      </c>
      <c r="C10" s="73" t="n">
        <f aca="false">5pf!D4</f>
        <v>1967295.7</v>
      </c>
      <c r="D10" s="3" t="s">
        <v>96</v>
      </c>
      <c r="E10" s="3" t="s">
        <v>98</v>
      </c>
      <c r="F10" s="73" t="n">
        <f aca="false">SUM(5pf!D18:D23)</f>
        <v>1967295.7</v>
      </c>
      <c r="G10" s="1" t="str">
        <f aca="false">IF(F10=C10,"+","-")</f>
        <v>+</v>
      </c>
    </row>
    <row r="11" customFormat="false" ht="12.75" hidden="false" customHeight="false" outlineLevel="0" collapsed="false">
      <c r="B11" s="3" t="s">
        <v>41</v>
      </c>
      <c r="C11" s="73" t="n">
        <f aca="false">5pf!D4</f>
        <v>1967295.7</v>
      </c>
      <c r="D11" s="3" t="s">
        <v>96</v>
      </c>
      <c r="E11" s="3" t="s">
        <v>99</v>
      </c>
      <c r="F11" s="73" t="n">
        <f aca="false">SUM(5pf!D24:D26)</f>
        <v>1967295.7</v>
      </c>
      <c r="G11" s="1" t="str">
        <f aca="false">IF(F11=C11,"+","-")</f>
        <v>+</v>
      </c>
    </row>
    <row r="12" customFormat="false" ht="12.75" hidden="false" customHeight="false" outlineLevel="0" collapsed="false">
      <c r="B12" s="3" t="s">
        <v>41</v>
      </c>
      <c r="C12" s="73" t="n">
        <f aca="false">5pf!D4</f>
        <v>1967295.7</v>
      </c>
      <c r="D12" s="3" t="s">
        <v>100</v>
      </c>
      <c r="E12" s="3" t="s">
        <v>87</v>
      </c>
      <c r="F12" s="73" t="n">
        <f aca="false">5pf!D27</f>
        <v>494938.3</v>
      </c>
      <c r="G12" s="1" t="str">
        <f aca="false">IF(F12&lt;=C12,"+","-")</f>
        <v>+</v>
      </c>
    </row>
    <row r="13" customFormat="false" ht="12.75" hidden="false" customHeight="false" outlineLevel="0" collapsed="false">
      <c r="B13" s="3" t="s">
        <v>89</v>
      </c>
      <c r="C13" s="73" t="n">
        <f aca="false">5pf!D28</f>
        <v>0</v>
      </c>
      <c r="D13" s="3" t="s">
        <v>96</v>
      </c>
      <c r="E13" s="3" t="s">
        <v>101</v>
      </c>
      <c r="F13" s="73" t="n">
        <f aca="false">'5pf (раб)'!D28</f>
        <v>0</v>
      </c>
      <c r="G13" s="1" t="str">
        <f aca="false">IF(F13=C13,"+","-")</f>
        <v>+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R19" activeCellId="0" sqref="R19"/>
    </sheetView>
  </sheetViews>
  <sheetFormatPr defaultColWidth="9.33203125" defaultRowHeight="12.75" zeroHeight="false" outlineLevelRow="0" outlineLevelCol="0"/>
  <cols>
    <col collapsed="false" customWidth="true" hidden="false" outlineLevel="0" max="1" min="1" style="1" width="12.35"/>
    <col collapsed="false" customWidth="true" hidden="false" outlineLevel="0" max="2" min="2" style="1" width="9.88"/>
    <col collapsed="false" customWidth="true" hidden="false" outlineLevel="0" max="3" min="3" style="1" width="11.27"/>
    <col collapsed="false" customWidth="true" hidden="false" outlineLevel="0" max="4" min="4" style="1" width="12.35"/>
    <col collapsed="false" customWidth="true" hidden="false" outlineLevel="0" max="5" min="5" style="1" width="15.59"/>
    <col collapsed="false" customWidth="true" hidden="false" outlineLevel="0" max="6" min="6" style="1" width="17.75"/>
    <col collapsed="false" customWidth="true" hidden="false" outlineLevel="0" max="7" min="7" style="1" width="21.3"/>
    <col collapsed="false" customWidth="true" hidden="false" outlineLevel="0" max="8" min="8" style="1" width="11.27"/>
    <col collapsed="false" customWidth="true" hidden="false" outlineLevel="0" max="9" min="9" style="1" width="16.05"/>
  </cols>
  <sheetData>
    <row r="1" customFormat="false" ht="12.7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12.75" hidden="false" customHeight="false" outlineLevel="0" collapsed="false">
      <c r="A2" s="3"/>
    </row>
    <row r="3" customFormat="false" ht="35.25" hidden="false" customHeight="true" outlineLevel="0" collapsed="false">
      <c r="A3" s="4" t="s">
        <v>103</v>
      </c>
      <c r="B3" s="4"/>
      <c r="C3" s="4"/>
      <c r="D3" s="4"/>
      <c r="E3" s="4"/>
      <c r="F3" s="4"/>
      <c r="G3" s="4"/>
    </row>
    <row r="4" customFormat="false" ht="15.75" hidden="false" customHeight="true" outlineLevel="0" collapsed="false">
      <c r="B4" s="5"/>
      <c r="C4" s="6" t="s">
        <v>2</v>
      </c>
      <c r="D4" s="7" t="s">
        <v>3</v>
      </c>
      <c r="E4" s="7"/>
    </row>
    <row r="5" customFormat="false" ht="16.5" hidden="false" customHeight="true" outlineLevel="0" collapsed="false">
      <c r="A5" s="8"/>
    </row>
    <row r="6" customFormat="false" ht="14.25" hidden="false" customHeight="true" outlineLevel="0" collapsed="false">
      <c r="A6" s="9" t="s">
        <v>4</v>
      </c>
      <c r="B6" s="9"/>
      <c r="C6" s="9"/>
      <c r="D6" s="9"/>
      <c r="E6" s="9"/>
      <c r="F6" s="9" t="s">
        <v>5</v>
      </c>
      <c r="G6" s="10" t="s">
        <v>6</v>
      </c>
      <c r="H6" s="10"/>
      <c r="I6" s="10"/>
    </row>
    <row r="7" customFormat="false" ht="7.45" hidden="false" customHeight="true" outlineLevel="0" collapsed="false">
      <c r="A7" s="11"/>
      <c r="B7" s="12"/>
      <c r="C7" s="12"/>
      <c r="D7" s="12"/>
      <c r="E7" s="13"/>
      <c r="F7" s="14"/>
      <c r="G7" s="15"/>
    </row>
    <row r="8" customFormat="false" ht="34.5" hidden="false" customHeight="true" outlineLevel="0" collapsed="false">
      <c r="A8" s="16" t="s">
        <v>7</v>
      </c>
      <c r="B8" s="16"/>
      <c r="C8" s="16"/>
      <c r="D8" s="16"/>
      <c r="E8" s="16"/>
      <c r="F8" s="17"/>
      <c r="G8" s="18" t="s">
        <v>8</v>
      </c>
      <c r="H8" s="18"/>
      <c r="I8" s="18"/>
    </row>
    <row r="9" customFormat="false" ht="25.5" hidden="false" customHeight="true" outlineLevel="0" collapsed="false">
      <c r="A9" s="19" t="s">
        <v>9</v>
      </c>
      <c r="B9" s="19"/>
      <c r="C9" s="19"/>
      <c r="D9" s="19"/>
      <c r="E9" s="19"/>
      <c r="F9" s="20" t="s">
        <v>10</v>
      </c>
      <c r="G9" s="18"/>
      <c r="H9" s="18"/>
      <c r="I9" s="18"/>
    </row>
    <row r="10" customFormat="false" ht="13.5" hidden="false" customHeight="true" outlineLevel="0" collapsed="false">
      <c r="A10" s="21" t="s">
        <v>11</v>
      </c>
      <c r="B10" s="21"/>
      <c r="C10" s="21"/>
      <c r="D10" s="21"/>
      <c r="E10" s="21"/>
      <c r="F10" s="20"/>
      <c r="G10" s="18"/>
      <c r="H10" s="18"/>
      <c r="I10" s="18"/>
    </row>
    <row r="11" customFormat="false" ht="29.25" hidden="false" customHeight="true" outlineLevel="0" collapsed="false">
      <c r="A11" s="16" t="s">
        <v>12</v>
      </c>
      <c r="B11" s="16"/>
      <c r="C11" s="16"/>
      <c r="D11" s="16"/>
      <c r="E11" s="16"/>
      <c r="F11" s="22"/>
      <c r="G11" s="18"/>
      <c r="H11" s="18"/>
      <c r="I11" s="18"/>
    </row>
    <row r="12" customFormat="false" ht="13.5" hidden="false" customHeight="true" outlineLevel="0" collapsed="false">
      <c r="A12" s="23" t="s">
        <v>13</v>
      </c>
      <c r="B12" s="23"/>
      <c r="C12" s="23"/>
      <c r="D12" s="23"/>
      <c r="E12" s="23"/>
      <c r="F12" s="20" t="s">
        <v>14</v>
      </c>
      <c r="G12" s="24"/>
    </row>
    <row r="13" customFormat="false" ht="51.75" hidden="false" customHeight="true" outlineLevel="0" collapsed="false">
      <c r="A13" s="25" t="s">
        <v>15</v>
      </c>
      <c r="B13" s="25"/>
      <c r="C13" s="25"/>
      <c r="D13" s="25"/>
      <c r="E13" s="25"/>
      <c r="F13" s="20"/>
      <c r="G13" s="24"/>
      <c r="H13" s="26"/>
      <c r="I13" s="26" t="s">
        <v>16</v>
      </c>
    </row>
    <row r="14" customFormat="false" ht="25.5" hidden="false" customHeight="true" outlineLevel="0" collapsed="false">
      <c r="A14" s="16" t="s">
        <v>17</v>
      </c>
      <c r="B14" s="16"/>
      <c r="C14" s="16"/>
      <c r="D14" s="16"/>
      <c r="E14" s="16"/>
      <c r="F14" s="27" t="s">
        <v>18</v>
      </c>
      <c r="G14" s="24"/>
    </row>
    <row r="15" customFormat="false" ht="12.75" hidden="false" customHeight="true" outlineLevel="0" collapsed="false">
      <c r="A15" s="25" t="s">
        <v>19</v>
      </c>
      <c r="B15" s="25"/>
      <c r="C15" s="25"/>
      <c r="D15" s="25"/>
      <c r="E15" s="25"/>
      <c r="F15" s="27"/>
      <c r="G15" s="24"/>
    </row>
    <row r="16" customFormat="false" ht="13.5" hidden="false" customHeight="true" outlineLevel="0" collapsed="false">
      <c r="A16" s="3"/>
    </row>
    <row r="17" s="29" customFormat="true" ht="13.5" hidden="false" customHeight="true" outlineLevel="0" collapsed="false">
      <c r="A17" s="28" t="s">
        <v>20</v>
      </c>
      <c r="B17" s="28"/>
      <c r="C17" s="28"/>
      <c r="D17" s="28"/>
      <c r="E17" s="28"/>
      <c r="F17" s="28"/>
      <c r="G17" s="28"/>
      <c r="H17" s="28"/>
      <c r="I17" s="28"/>
    </row>
    <row r="18" s="29" customFormat="true" ht="14.25" hidden="false" customHeight="true" outlineLevel="0" collapsed="false">
      <c r="A18" s="30" t="s">
        <v>21</v>
      </c>
      <c r="B18" s="30"/>
      <c r="C18" s="30"/>
      <c r="D18" s="30"/>
      <c r="E18" s="30"/>
      <c r="F18" s="30"/>
      <c r="G18" s="30"/>
      <c r="H18" s="30"/>
      <c r="I18" s="30"/>
    </row>
    <row r="19" s="29" customFormat="true" ht="13.5" hidden="false" customHeight="true" outlineLevel="0" collapsed="false">
      <c r="A19" s="31"/>
      <c r="B19" s="31"/>
      <c r="C19" s="31"/>
      <c r="D19" s="31"/>
      <c r="E19" s="31"/>
      <c r="F19" s="31"/>
      <c r="G19" s="31"/>
      <c r="H19" s="31"/>
      <c r="I19" s="31"/>
    </row>
    <row r="20" s="29" customFormat="true" ht="13.5" hidden="false" customHeight="true" outlineLevel="0" collapsed="false">
      <c r="A20" s="28" t="s">
        <v>22</v>
      </c>
      <c r="B20" s="28"/>
      <c r="C20" s="28"/>
      <c r="D20" s="28"/>
      <c r="E20" s="28"/>
      <c r="F20" s="28"/>
      <c r="G20" s="28"/>
      <c r="H20" s="28"/>
      <c r="I20" s="28"/>
    </row>
    <row r="21" s="29" customFormat="true" ht="13.5" hidden="false" customHeight="true" outlineLevel="0" collapsed="false">
      <c r="A21" s="31"/>
      <c r="B21" s="31"/>
      <c r="C21" s="31"/>
      <c r="D21" s="31"/>
      <c r="E21" s="31"/>
      <c r="F21" s="31"/>
      <c r="G21" s="31"/>
      <c r="H21" s="31"/>
      <c r="I21" s="31"/>
    </row>
    <row r="22" s="29" customFormat="true" ht="13.5" hidden="false" customHeight="true" outlineLevel="0" collapsed="false">
      <c r="A22" s="31"/>
      <c r="B22" s="31"/>
      <c r="C22" s="31"/>
      <c r="D22" s="31"/>
      <c r="E22" s="31"/>
      <c r="F22" s="31"/>
      <c r="G22" s="31"/>
      <c r="H22" s="31"/>
      <c r="I22" s="31"/>
    </row>
    <row r="23" s="29" customFormat="true" ht="13.5" hidden="false" customHeight="true" outlineLevel="0" collapsed="false">
      <c r="A23" s="32" t="s">
        <v>23</v>
      </c>
      <c r="B23" s="32" t="s">
        <v>24</v>
      </c>
      <c r="C23" s="32"/>
      <c r="D23" s="32"/>
      <c r="E23" s="32"/>
      <c r="F23" s="32"/>
      <c r="G23" s="32"/>
      <c r="H23" s="32"/>
      <c r="I23" s="32"/>
    </row>
    <row r="24" s="29" customFormat="true" ht="67.5" hidden="false" customHeight="true" outlineLevel="0" collapsed="false">
      <c r="A24" s="32"/>
      <c r="B24" s="33" t="s">
        <v>25</v>
      </c>
      <c r="C24" s="33" t="s">
        <v>26</v>
      </c>
      <c r="D24" s="33" t="s">
        <v>27</v>
      </c>
      <c r="E24" s="33" t="s">
        <v>28</v>
      </c>
      <c r="F24" s="33" t="s">
        <v>29</v>
      </c>
      <c r="G24" s="33" t="s">
        <v>30</v>
      </c>
      <c r="H24" s="33"/>
      <c r="I24" s="33" t="s">
        <v>31</v>
      </c>
    </row>
    <row r="25" s="38" customFormat="true" ht="13.5" hidden="false" customHeight="true" outlineLevel="0" collapsed="false">
      <c r="A25" s="34" t="n">
        <v>1</v>
      </c>
      <c r="B25" s="35" t="n">
        <v>2</v>
      </c>
      <c r="C25" s="35" t="n">
        <v>3</v>
      </c>
      <c r="D25" s="36" t="n">
        <v>4</v>
      </c>
      <c r="E25" s="35" t="n">
        <v>5</v>
      </c>
      <c r="F25" s="35" t="n">
        <v>6</v>
      </c>
      <c r="G25" s="35" t="n">
        <v>7</v>
      </c>
      <c r="H25" s="35" t="n">
        <v>8</v>
      </c>
      <c r="I25" s="37" t="n">
        <v>9</v>
      </c>
    </row>
    <row r="26" s="29" customFormat="true" ht="12.75" hidden="false" customHeight="false" outlineLevel="0" collapsed="false">
      <c r="A26" s="39" t="s">
        <v>32</v>
      </c>
      <c r="B26" s="39"/>
      <c r="C26" s="39"/>
      <c r="D26" s="39"/>
      <c r="E26" s="39"/>
      <c r="F26" s="39"/>
    </row>
    <row r="27" s="29" customFormat="true" ht="12.75" hidden="false" customHeight="false" outlineLevel="0" collapsed="false"/>
  </sheetData>
  <mergeCells count="26"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  <mergeCell ref="A11:E11"/>
    <mergeCell ref="A12:E12"/>
    <mergeCell ref="F12:F13"/>
    <mergeCell ref="A13:E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4"/>
    <mergeCell ref="B23:I23"/>
    <mergeCell ref="A26:F26"/>
  </mergeCells>
  <printOptions headings="false" gridLines="false" gridLinesSet="true" horizontalCentered="false" verticalCentered="false"/>
  <pageMargins left="0.590277777777778" right="0.39375" top="0.39375" bottom="0.393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K34"/>
  <sheetViews>
    <sheetView showFormulas="false" showGridLines="true" showRowColHeaders="true" showZeros="true" rightToLeft="false" tabSelected="true" showOutlineSymbols="true" defaultGridColor="true" view="normal" topLeftCell="A4" colorId="64" zoomScale="100" zoomScaleNormal="100" zoomScalePageLayoutView="100" workbookViewId="0">
      <selection pane="topLeft" activeCell="O18" activeCellId="0" sqref="O18"/>
    </sheetView>
  </sheetViews>
  <sheetFormatPr defaultColWidth="9.33203125" defaultRowHeight="11.25" zeroHeight="false" outlineLevelRow="0" outlineLevelCol="0"/>
  <cols>
    <col collapsed="false" customWidth="true" hidden="false" outlineLevel="0" max="1" min="1" style="40" width="42"/>
    <col collapsed="false" customWidth="true" hidden="false" outlineLevel="0" max="2" min="2" style="41" width="6.33"/>
    <col collapsed="false" customWidth="true" hidden="false" outlineLevel="0" max="3" min="3" style="42" width="10.5"/>
    <col collapsed="false" customWidth="true" hidden="false" outlineLevel="0" max="4" min="4" style="43" width="19.16"/>
    <col collapsed="false" customWidth="true" hidden="false" outlineLevel="0" max="5" min="5" style="43" width="20.83"/>
    <col collapsed="false" customWidth="false" hidden="true" outlineLevel="0" max="6" min="6" style="44" width="9.33"/>
    <col collapsed="false" customWidth="false" hidden="true" outlineLevel="0" max="7" min="7" style="45" width="9.33"/>
    <col collapsed="false" customWidth="false" hidden="true" outlineLevel="0" max="9" min="8" style="44" width="9.33"/>
    <col collapsed="false" customWidth="false" hidden="true" outlineLevel="0" max="11" min="10" style="45" width="9.33"/>
    <col collapsed="false" customWidth="false" hidden="false" outlineLevel="0" max="16384" min="12" style="44" width="9.33"/>
  </cols>
  <sheetData>
    <row r="2" s="51" customFormat="true" ht="67.5" hidden="false" customHeight="true" outlineLevel="0" collapsed="false">
      <c r="A2" s="46" t="s">
        <v>33</v>
      </c>
      <c r="B2" s="47" t="s">
        <v>34</v>
      </c>
      <c r="C2" s="48" t="s">
        <v>104</v>
      </c>
      <c r="D2" s="49" t="s">
        <v>36</v>
      </c>
      <c r="E2" s="50" t="s">
        <v>37</v>
      </c>
      <c r="G2" s="52"/>
      <c r="J2" s="52"/>
      <c r="K2" s="52"/>
    </row>
    <row r="3" s="56" customFormat="true" ht="11.25" hidden="false" customHeight="true" outlineLevel="0" collapsed="false">
      <c r="A3" s="53" t="s">
        <v>38</v>
      </c>
      <c r="B3" s="54" t="s">
        <v>39</v>
      </c>
      <c r="C3" s="55" t="n">
        <v>1</v>
      </c>
      <c r="D3" s="55" t="n">
        <v>2</v>
      </c>
      <c r="E3" s="55" t="n">
        <v>3</v>
      </c>
      <c r="G3" s="57"/>
      <c r="J3" s="57"/>
      <c r="K3" s="57"/>
    </row>
    <row r="4" customFormat="false" ht="55.5" hidden="false" customHeight="true" outlineLevel="0" collapsed="false">
      <c r="A4" s="58" t="s">
        <v>40</v>
      </c>
      <c r="B4" s="54" t="s">
        <v>41</v>
      </c>
      <c r="C4" s="59" t="n">
        <v>93377</v>
      </c>
      <c r="D4" s="59" t="n">
        <v>494938.3</v>
      </c>
      <c r="E4" s="59" t="n">
        <v>5300.43</v>
      </c>
      <c r="F4" s="44" t="e">
        <f aca="false">[1]dodatok1!#ref!</f>
        <v>#NAME?</v>
      </c>
      <c r="G4" s="60" t="e">
        <f aca="false">F4-C4</f>
        <v>#NAME?</v>
      </c>
      <c r="H4" s="42" t="n">
        <f aca="false">SUM(C5:C15)</f>
        <v>57875</v>
      </c>
      <c r="I4" s="43" t="n">
        <f aca="false">SUM(D5:D17)</f>
        <v>494938.3</v>
      </c>
      <c r="J4" s="60" t="n">
        <f aca="false">H4-C4</f>
        <v>-35502</v>
      </c>
      <c r="K4" s="61" t="n">
        <f aca="false">I4-D4</f>
        <v>0</v>
      </c>
    </row>
    <row r="5" customFormat="false" ht="12.75" hidden="false" customHeight="true" outlineLevel="0" collapsed="false">
      <c r="A5" s="58" t="s">
        <v>42</v>
      </c>
      <c r="B5" s="54" t="s">
        <v>43</v>
      </c>
      <c r="C5" s="59" t="n">
        <v>184</v>
      </c>
      <c r="D5" s="59" t="n">
        <v>113.3</v>
      </c>
      <c r="E5" s="59" t="n">
        <v>615.9</v>
      </c>
      <c r="F5" s="44" t="e">
        <f aca="false">[1]dodatok1!#ref!</f>
        <v>#NAME?</v>
      </c>
      <c r="G5" s="60" t="e">
        <f aca="false">F5-C5</f>
        <v>#NAME?</v>
      </c>
    </row>
    <row r="6" customFormat="false" ht="12.75" hidden="false" customHeight="true" outlineLevel="0" collapsed="false">
      <c r="A6" s="58" t="s">
        <v>44</v>
      </c>
      <c r="B6" s="54" t="s">
        <v>45</v>
      </c>
      <c r="C6" s="59" t="n">
        <v>29</v>
      </c>
      <c r="D6" s="59" t="n">
        <v>25.9</v>
      </c>
      <c r="E6" s="59" t="n">
        <v>892.63</v>
      </c>
      <c r="F6" s="44" t="e">
        <f aca="false">[1]dodatok1!#ref!</f>
        <v>#NAME?</v>
      </c>
      <c r="G6" s="60" t="e">
        <f aca="false">F6-C6</f>
        <v>#NAME?</v>
      </c>
    </row>
    <row r="7" customFormat="false" ht="12.75" hidden="false" customHeight="true" outlineLevel="0" collapsed="false">
      <c r="A7" s="58" t="s">
        <v>46</v>
      </c>
      <c r="B7" s="54" t="s">
        <v>47</v>
      </c>
      <c r="C7" s="59" t="n">
        <v>8</v>
      </c>
      <c r="D7" s="59" t="n">
        <v>8.5</v>
      </c>
      <c r="E7" s="59" t="n">
        <v>1067.66</v>
      </c>
      <c r="F7" s="44" t="e">
        <f aca="false">[1]dodatok1!#ref!</f>
        <v>#NAME?</v>
      </c>
      <c r="G7" s="60" t="e">
        <f aca="false">F7-C7</f>
        <v>#NAME?</v>
      </c>
    </row>
    <row r="8" customFormat="false" ht="12.75" hidden="false" customHeight="true" outlineLevel="0" collapsed="false">
      <c r="A8" s="58" t="s">
        <v>48</v>
      </c>
      <c r="B8" s="54" t="s">
        <v>49</v>
      </c>
      <c r="C8" s="59" t="n">
        <v>21</v>
      </c>
      <c r="D8" s="59" t="n">
        <v>24.7</v>
      </c>
      <c r="E8" s="59" t="n">
        <v>1175.34</v>
      </c>
      <c r="F8" s="44" t="e">
        <f aca="false">[1]dodatok1!#ref!</f>
        <v>#NAME?</v>
      </c>
      <c r="G8" s="60" t="e">
        <f aca="false">F8-C8</f>
        <v>#NAME?</v>
      </c>
    </row>
    <row r="9" customFormat="false" ht="12.75" hidden="false" customHeight="true" outlineLevel="0" collapsed="false">
      <c r="A9" s="58" t="s">
        <v>50</v>
      </c>
      <c r="B9" s="54" t="s">
        <v>51</v>
      </c>
      <c r="C9" s="59" t="n">
        <v>9</v>
      </c>
      <c r="D9" s="59" t="n">
        <v>11.2</v>
      </c>
      <c r="E9" s="59" t="n">
        <v>1239.22</v>
      </c>
      <c r="F9" s="44" t="e">
        <f aca="false">[1]dodatok1!#ref!</f>
        <v>#NAME?</v>
      </c>
      <c r="G9" s="60" t="e">
        <f aca="false">F9-C9</f>
        <v>#NAME?</v>
      </c>
    </row>
    <row r="10" customFormat="false" ht="12.75" hidden="false" customHeight="true" outlineLevel="0" collapsed="false">
      <c r="A10" s="58" t="s">
        <v>52</v>
      </c>
      <c r="B10" s="54" t="s">
        <v>53</v>
      </c>
      <c r="C10" s="59" t="n">
        <v>4</v>
      </c>
      <c r="D10" s="59" t="n">
        <v>5.4</v>
      </c>
      <c r="E10" s="59" t="n">
        <v>1337.17</v>
      </c>
      <c r="F10" s="44" t="e">
        <f aca="false">[1]dodatok1!#ref!</f>
        <v>#NAME?</v>
      </c>
      <c r="G10" s="60" t="e">
        <f aca="false">F10-C10</f>
        <v>#NAME?</v>
      </c>
    </row>
    <row r="11" customFormat="false" ht="12.75" hidden="false" customHeight="true" outlineLevel="0" collapsed="false">
      <c r="A11" s="58" t="s">
        <v>54</v>
      </c>
      <c r="B11" s="54" t="s">
        <v>55</v>
      </c>
      <c r="C11" s="59" t="n">
        <v>42</v>
      </c>
      <c r="D11" s="59" t="n">
        <v>59.7</v>
      </c>
      <c r="E11" s="59" t="n">
        <v>1421.79</v>
      </c>
      <c r="F11" s="44" t="e">
        <f aca="false">[1]dodatok1!#ref!</f>
        <v>#NAME?</v>
      </c>
      <c r="G11" s="60" t="e">
        <f aca="false">F11-C11</f>
        <v>#NAME?</v>
      </c>
    </row>
    <row r="12" customFormat="false" ht="12.75" hidden="false" customHeight="true" outlineLevel="0" collapsed="false">
      <c r="A12" s="58" t="s">
        <v>56</v>
      </c>
      <c r="B12" s="54" t="s">
        <v>57</v>
      </c>
      <c r="C12" s="59" t="n">
        <v>64</v>
      </c>
      <c r="D12" s="59" t="n">
        <v>107.1</v>
      </c>
      <c r="E12" s="59" t="n">
        <v>1674.06</v>
      </c>
      <c r="F12" s="44" t="e">
        <f aca="false">[1]dodatok1!#ref!</f>
        <v>#NAME?</v>
      </c>
      <c r="G12" s="60" t="e">
        <f aca="false">F12-C12</f>
        <v>#NAME?</v>
      </c>
    </row>
    <row r="13" customFormat="false" ht="12.75" hidden="false" customHeight="true" outlineLevel="0" collapsed="false">
      <c r="A13" s="58" t="s">
        <v>58</v>
      </c>
      <c r="B13" s="54" t="s">
        <v>59</v>
      </c>
      <c r="C13" s="59" t="n">
        <v>10637</v>
      </c>
      <c r="D13" s="59" t="n">
        <v>25842.7</v>
      </c>
      <c r="E13" s="59" t="n">
        <v>2429.51</v>
      </c>
      <c r="F13" s="44" t="e">
        <f aca="false">[1]dodatok1!#ref!</f>
        <v>#NAME?</v>
      </c>
      <c r="G13" s="60" t="e">
        <f aca="false">F13-C13</f>
        <v>#NAME?</v>
      </c>
    </row>
    <row r="14" customFormat="false" ht="12.75" hidden="false" customHeight="true" outlineLevel="0" collapsed="false">
      <c r="A14" s="58" t="s">
        <v>60</v>
      </c>
      <c r="B14" s="54" t="s">
        <v>61</v>
      </c>
      <c r="C14" s="59" t="n">
        <v>36228</v>
      </c>
      <c r="D14" s="59" t="n">
        <v>123445.7</v>
      </c>
      <c r="E14" s="59" t="n">
        <v>3407.47</v>
      </c>
      <c r="F14" s="44" t="e">
        <f aca="false">[1]dodatok1!#ref!</f>
        <v>#NAME?</v>
      </c>
      <c r="G14" s="60" t="e">
        <f aca="false">F14-C14</f>
        <v>#NAME?</v>
      </c>
    </row>
    <row r="15" customFormat="false" ht="12.75" hidden="false" customHeight="true" outlineLevel="0" collapsed="false">
      <c r="A15" s="58" t="s">
        <v>62</v>
      </c>
      <c r="B15" s="54" t="s">
        <v>63</v>
      </c>
      <c r="C15" s="59" t="n">
        <v>10649</v>
      </c>
      <c r="D15" s="59" t="n">
        <v>47663.4</v>
      </c>
      <c r="E15" s="59" t="n">
        <v>4475.86</v>
      </c>
      <c r="F15" s="44" t="e">
        <f aca="false">[1]dodatok1!#ref!</f>
        <v>#NAME?</v>
      </c>
      <c r="G15" s="60" t="e">
        <f aca="false">F15-C15</f>
        <v>#NAME?</v>
      </c>
    </row>
    <row r="16" customFormat="false" ht="12.75" hidden="false" customHeight="true" outlineLevel="0" collapsed="false">
      <c r="A16" s="58" t="s">
        <v>64</v>
      </c>
      <c r="B16" s="54" t="s">
        <v>65</v>
      </c>
      <c r="C16" s="59" t="n">
        <v>28006</v>
      </c>
      <c r="D16" s="59" t="n">
        <v>192617.5</v>
      </c>
      <c r="E16" s="59" t="n">
        <v>6877.72</v>
      </c>
      <c r="G16" s="60"/>
    </row>
    <row r="17" customFormat="false" ht="12.75" hidden="false" customHeight="true" outlineLevel="0" collapsed="false">
      <c r="A17" s="58" t="s">
        <v>66</v>
      </c>
      <c r="B17" s="62" t="s">
        <v>67</v>
      </c>
      <c r="C17" s="59" t="n">
        <v>7496</v>
      </c>
      <c r="D17" s="59" t="n">
        <v>105013.2</v>
      </c>
      <c r="E17" s="59" t="n">
        <v>14009.24</v>
      </c>
      <c r="F17" s="44" t="e">
        <f aca="false">[1]dodatok1!#ref!</f>
        <v>#NAME?</v>
      </c>
      <c r="G17" s="60" t="e">
        <f aca="false">F17-C17</f>
        <v>#NAME?</v>
      </c>
    </row>
    <row r="18" customFormat="false" ht="45.75" hidden="false" customHeight="true" outlineLevel="0" collapsed="false">
      <c r="A18" s="58" t="s">
        <v>68</v>
      </c>
      <c r="B18" s="62" t="s">
        <v>69</v>
      </c>
      <c r="C18" s="59" t="n">
        <v>64558</v>
      </c>
      <c r="D18" s="59" t="n">
        <v>375471.5</v>
      </c>
      <c r="E18" s="59" t="n">
        <v>5816.03</v>
      </c>
      <c r="F18" s="42" t="e">
        <f aca="false">'[2]dodatok 2'!#ref!</f>
        <v>#VALUE!</v>
      </c>
      <c r="G18" s="60" t="e">
        <f aca="false">F18-C18</f>
        <v>#VALUE!</v>
      </c>
      <c r="H18" s="42" t="n">
        <f aca="false">SUM(C18:C23)</f>
        <v>93377</v>
      </c>
      <c r="I18" s="43" t="n">
        <f aca="false">SUM(D18:D23)</f>
        <v>494938.3</v>
      </c>
      <c r="J18" s="60" t="n">
        <f aca="false">H18-C4</f>
        <v>0</v>
      </c>
      <c r="K18" s="61" t="n">
        <f aca="false">I18-D4</f>
        <v>0</v>
      </c>
    </row>
    <row r="19" customFormat="false" ht="14.25" hidden="false" customHeight="true" outlineLevel="0" collapsed="false">
      <c r="A19" s="58" t="s">
        <v>70</v>
      </c>
      <c r="B19" s="62" t="s">
        <v>71</v>
      </c>
      <c r="C19" s="59" t="n">
        <v>23698</v>
      </c>
      <c r="D19" s="59" t="n">
        <v>98982.5</v>
      </c>
      <c r="E19" s="59" t="n">
        <v>4176.83</v>
      </c>
      <c r="F19" s="42" t="e">
        <f aca="false">'[2]dodatok 2'!#ref!</f>
        <v>#VALUE!</v>
      </c>
      <c r="G19" s="60" t="e">
        <f aca="false">F19-C19</f>
        <v>#VALUE!</v>
      </c>
    </row>
    <row r="20" customFormat="false" ht="14.25" hidden="false" customHeight="true" outlineLevel="0" collapsed="false">
      <c r="A20" s="58" t="s">
        <v>72</v>
      </c>
      <c r="B20" s="62" t="s">
        <v>73</v>
      </c>
      <c r="C20" s="59" t="n">
        <v>2915</v>
      </c>
      <c r="D20" s="59" t="n">
        <v>9583.9</v>
      </c>
      <c r="E20" s="59" t="n">
        <v>3287.79</v>
      </c>
      <c r="F20" s="42" t="e">
        <f aca="false">'[2]dodatok 2'!#ref!</f>
        <v>#VALUE!</v>
      </c>
      <c r="G20" s="60" t="e">
        <f aca="false">F20-C20</f>
        <v>#VALUE!</v>
      </c>
    </row>
    <row r="21" customFormat="false" ht="14.25" hidden="false" customHeight="true" outlineLevel="0" collapsed="false">
      <c r="A21" s="58" t="s">
        <v>74</v>
      </c>
      <c r="B21" s="62" t="s">
        <v>75</v>
      </c>
      <c r="C21" s="59" t="n">
        <v>1600</v>
      </c>
      <c r="D21" s="59" t="n">
        <v>8448.5</v>
      </c>
      <c r="E21" s="59" t="n">
        <v>5280.29</v>
      </c>
      <c r="F21" s="42" t="e">
        <f aca="false">'[2]dodatok 2'!#ref!</f>
        <v>#VALUE!</v>
      </c>
      <c r="G21" s="60" t="e">
        <f aca="false">F21-C21</f>
        <v>#VALUE!</v>
      </c>
    </row>
    <row r="22" customFormat="false" ht="14.25" hidden="false" customHeight="true" outlineLevel="0" collapsed="false">
      <c r="A22" s="58" t="s">
        <v>76</v>
      </c>
      <c r="B22" s="62" t="s">
        <v>77</v>
      </c>
      <c r="C22" s="59" t="n">
        <v>593</v>
      </c>
      <c r="D22" s="59" t="n">
        <v>1400.1</v>
      </c>
      <c r="E22" s="59" t="n">
        <v>2361</v>
      </c>
      <c r="F22" s="42" t="e">
        <f aca="false">'[2]dodatok 2'!#ref!</f>
        <v>#VALUE!</v>
      </c>
      <c r="G22" s="60" t="e">
        <f aca="false">F22-C22</f>
        <v>#VALUE!</v>
      </c>
    </row>
    <row r="23" customFormat="false" ht="14.25" hidden="false" customHeight="true" outlineLevel="0" collapsed="false">
      <c r="A23" s="58" t="s">
        <v>78</v>
      </c>
      <c r="B23" s="62" t="s">
        <v>79</v>
      </c>
      <c r="C23" s="59" t="n">
        <v>13</v>
      </c>
      <c r="D23" s="59" t="n">
        <v>1051.8</v>
      </c>
      <c r="E23" s="59" t="n">
        <v>80912.66</v>
      </c>
      <c r="F23" s="42" t="e">
        <f aca="false">'[2]dodatok 2'!#ref!</f>
        <v>#VALUE!</v>
      </c>
      <c r="G23" s="60" t="e">
        <f aca="false">F23-C23</f>
        <v>#VALUE!</v>
      </c>
    </row>
    <row r="24" customFormat="false" ht="42.75" hidden="false" customHeight="true" outlineLevel="0" collapsed="false">
      <c r="A24" s="58" t="s">
        <v>80</v>
      </c>
      <c r="B24" s="62" t="s">
        <v>81</v>
      </c>
      <c r="C24" s="59" t="n">
        <v>379</v>
      </c>
      <c r="D24" s="59" t="n">
        <v>395.7</v>
      </c>
      <c r="E24" s="59" t="n">
        <v>1044.26</v>
      </c>
      <c r="F24" s="42" t="e">
        <f aca="false">'[3]dodatok 3'!#ref!</f>
        <v>#VALUE!</v>
      </c>
      <c r="G24" s="60" t="e">
        <f aca="false">F24-C24</f>
        <v>#VALUE!</v>
      </c>
      <c r="H24" s="42" t="n">
        <f aca="false">SUM(C24:C26)</f>
        <v>93377</v>
      </c>
      <c r="I24" s="43" t="n">
        <f aca="false">SUM(D24:D26)</f>
        <v>494938.3</v>
      </c>
      <c r="J24" s="60" t="n">
        <f aca="false">H24-C4</f>
        <v>0</v>
      </c>
      <c r="K24" s="61" t="n">
        <f aca="false">I24-D4</f>
        <v>0</v>
      </c>
    </row>
    <row r="25" customFormat="false" ht="11.25" hidden="false" customHeight="true" outlineLevel="0" collapsed="false">
      <c r="A25" s="58" t="s">
        <v>82</v>
      </c>
      <c r="B25" s="62" t="s">
        <v>83</v>
      </c>
      <c r="C25" s="59" t="n">
        <v>8400</v>
      </c>
      <c r="D25" s="59" t="n">
        <v>19832.4</v>
      </c>
      <c r="E25" s="59" t="n">
        <v>2361</v>
      </c>
      <c r="F25" s="42" t="e">
        <f aca="false">'[3]dodatok 3'!#ref!</f>
        <v>#VALUE!</v>
      </c>
      <c r="G25" s="60" t="e">
        <f aca="false">F25-C25</f>
        <v>#VALUE!</v>
      </c>
    </row>
    <row r="26" customFormat="false" ht="11.25" hidden="false" customHeight="true" outlineLevel="0" collapsed="false">
      <c r="A26" s="58" t="s">
        <v>84</v>
      </c>
      <c r="B26" s="62" t="s">
        <v>85</v>
      </c>
      <c r="C26" s="59" t="n">
        <v>84598</v>
      </c>
      <c r="D26" s="59" t="n">
        <v>474710.2</v>
      </c>
      <c r="E26" s="59" t="n">
        <v>5611.36</v>
      </c>
      <c r="F26" s="42" t="e">
        <f aca="false">'[3]dodatok 3'!#ref!</f>
        <v>#VALUE!</v>
      </c>
      <c r="G26" s="60" t="e">
        <f aca="false">F26-C26</f>
        <v>#VALUE!</v>
      </c>
    </row>
    <row r="27" s="65" customFormat="true" ht="22.5" hidden="false" customHeight="true" outlineLevel="0" collapsed="false">
      <c r="A27" s="58" t="s">
        <v>105</v>
      </c>
      <c r="B27" s="62" t="s">
        <v>87</v>
      </c>
      <c r="C27" s="59" t="n">
        <v>0</v>
      </c>
      <c r="D27" s="59" t="n">
        <v>0</v>
      </c>
      <c r="E27" s="59" t="n">
        <v>0</v>
      </c>
      <c r="F27" s="74"/>
      <c r="G27" s="74"/>
    </row>
    <row r="28" customFormat="false" ht="22.5" hidden="false" customHeight="true" outlineLevel="0" collapsed="false">
      <c r="A28" s="58" t="s">
        <v>88</v>
      </c>
      <c r="B28" s="62" t="s">
        <v>89</v>
      </c>
      <c r="C28" s="59" t="n">
        <v>0</v>
      </c>
      <c r="D28" s="59" t="n">
        <v>0</v>
      </c>
      <c r="E28" s="59" t="n">
        <v>0</v>
      </c>
    </row>
    <row r="29" s="65" customFormat="true" ht="6.75" hidden="false" customHeight="true" outlineLevel="0" collapsed="false">
      <c r="A29" s="66"/>
      <c r="B29" s="67"/>
      <c r="C29" s="68"/>
      <c r="D29" s="69"/>
      <c r="E29" s="69"/>
    </row>
    <row r="30" s="44" customFormat="true" ht="11.25" hidden="false" customHeight="true" outlineLevel="0" collapsed="false">
      <c r="A30" s="70" t="s">
        <v>90</v>
      </c>
      <c r="B30" s="70"/>
      <c r="C30" s="70"/>
      <c r="D30" s="70"/>
      <c r="E30" s="70"/>
      <c r="H30" s="45"/>
      <c r="I30" s="45"/>
    </row>
    <row r="31" s="44" customFormat="true" ht="11.25" hidden="false" customHeight="true" outlineLevel="0" collapsed="false">
      <c r="A31" s="70"/>
      <c r="B31" s="70"/>
      <c r="C31" s="70"/>
      <c r="D31" s="70"/>
      <c r="E31" s="70"/>
      <c r="H31" s="45"/>
      <c r="I31" s="45"/>
    </row>
    <row r="32" customFormat="false" ht="40.5" hidden="false" customHeight="true" outlineLevel="0" collapsed="false">
      <c r="A32" s="71" t="s">
        <v>91</v>
      </c>
      <c r="B32" s="71"/>
      <c r="C32" s="71"/>
      <c r="D32" s="71" t="s">
        <v>92</v>
      </c>
      <c r="E32" s="71"/>
      <c r="F32" s="71"/>
      <c r="G32" s="71"/>
    </row>
    <row r="34" customFormat="false" ht="22.5" hidden="false" customHeight="true" outlineLevel="0" collapsed="false">
      <c r="A34" s="71" t="s">
        <v>93</v>
      </c>
      <c r="B34" s="71"/>
      <c r="C34" s="71"/>
    </row>
  </sheetData>
  <mergeCells count="4">
    <mergeCell ref="A30:E31"/>
    <mergeCell ref="A32:C32"/>
    <mergeCell ref="D32:G32"/>
    <mergeCell ref="A34:C34"/>
  </mergeCells>
  <printOptions headings="false" gridLines="false" gridLinesSet="true" horizontalCentered="false" verticalCentered="false"/>
  <pageMargins left="0.39375" right="0.39375" top="0.39375" bottom="0.39375" header="0.511811023622047" footer="0.118055555555556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&amp;R&amp;6&amp;P/&amp;N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23" activeCellId="0" sqref="J23"/>
    </sheetView>
  </sheetViews>
  <sheetFormatPr defaultColWidth="9.33203125" defaultRowHeight="12.75" zeroHeight="false" outlineLevelRow="0" outlineLevelCol="0"/>
  <sheetData>
    <row r="2" customFormat="false" ht="12.75" hidden="false" customHeight="false" outlineLevel="0" collapsed="false">
      <c r="B2" s="3" t="s">
        <v>94</v>
      </c>
      <c r="G2" s="3" t="s">
        <v>95</v>
      </c>
    </row>
    <row r="3" customFormat="false" ht="12.75" hidden="false" customHeight="false" outlineLevel="0" collapsed="false">
      <c r="B3" s="3" t="s">
        <v>41</v>
      </c>
      <c r="C3" s="72" t="n">
        <f aca="false">'5pf (раб)'!C4</f>
        <v>93377</v>
      </c>
      <c r="D3" s="3" t="s">
        <v>96</v>
      </c>
      <c r="E3" s="3" t="s">
        <v>97</v>
      </c>
      <c r="F3" s="72" t="n">
        <f aca="false">SUM('5pf (раб)'!C5:C17)</f>
        <v>93377</v>
      </c>
      <c r="G3" s="1" t="str">
        <f aca="false">IF(F3=C3,"+","-")</f>
        <v>+</v>
      </c>
    </row>
    <row r="4" customFormat="false" ht="12.75" hidden="false" customHeight="false" outlineLevel="0" collapsed="false">
      <c r="B4" s="3" t="s">
        <v>41</v>
      </c>
      <c r="C4" s="72" t="n">
        <f aca="false">'5pf (раб)'!C4</f>
        <v>93377</v>
      </c>
      <c r="D4" s="3" t="s">
        <v>96</v>
      </c>
      <c r="E4" s="3" t="s">
        <v>98</v>
      </c>
      <c r="F4" s="72" t="n">
        <f aca="false">SUM('5pf (раб)'!C18:C23)</f>
        <v>93377</v>
      </c>
      <c r="G4" s="1" t="str">
        <f aca="false">IF(F4=C4,"+","-")</f>
        <v>+</v>
      </c>
    </row>
    <row r="5" customFormat="false" ht="12.75" hidden="false" customHeight="false" outlineLevel="0" collapsed="false">
      <c r="B5" s="3" t="s">
        <v>41</v>
      </c>
      <c r="C5" s="72" t="n">
        <f aca="false">'5pf (раб)'!C4</f>
        <v>93377</v>
      </c>
      <c r="D5" s="3" t="s">
        <v>96</v>
      </c>
      <c r="E5" s="3" t="s">
        <v>99</v>
      </c>
      <c r="F5" s="72" t="n">
        <f aca="false">SUM('5pf (раб)'!C24:C26)</f>
        <v>93377</v>
      </c>
      <c r="G5" s="1" t="str">
        <f aca="false">IF(F5=C5,"+","-")</f>
        <v>+</v>
      </c>
    </row>
    <row r="6" customFormat="false" ht="12.75" hidden="false" customHeight="false" outlineLevel="0" collapsed="false">
      <c r="B6" s="3" t="s">
        <v>41</v>
      </c>
      <c r="C6" s="72" t="n">
        <f aca="false">'5pf (раб)'!C4</f>
        <v>93377</v>
      </c>
      <c r="D6" s="3" t="s">
        <v>100</v>
      </c>
      <c r="E6" s="3" t="s">
        <v>87</v>
      </c>
      <c r="F6" s="72" t="n">
        <f aca="false">'5pf (раб)'!C27</f>
        <v>0</v>
      </c>
      <c r="G6" s="1" t="str">
        <f aca="false">IF(F6&lt;=C6,"+","-")</f>
        <v>+</v>
      </c>
    </row>
    <row r="7" customFormat="false" ht="12.75" hidden="false" customHeight="false" outlineLevel="0" collapsed="false">
      <c r="G7" s="1"/>
    </row>
    <row r="8" customFormat="false" ht="12.75" hidden="false" customHeight="false" outlineLevel="0" collapsed="false">
      <c r="B8" s="3" t="s">
        <v>102</v>
      </c>
      <c r="G8" s="1"/>
    </row>
    <row r="9" customFormat="false" ht="12.75" hidden="false" customHeight="false" outlineLevel="0" collapsed="false">
      <c r="B9" s="3" t="s">
        <v>41</v>
      </c>
      <c r="C9" s="73" t="n">
        <f aca="false">'5pf (раб)'!D4</f>
        <v>494938.3</v>
      </c>
      <c r="D9" s="3" t="s">
        <v>96</v>
      </c>
      <c r="E9" s="3" t="s">
        <v>97</v>
      </c>
      <c r="F9" s="73" t="n">
        <f aca="false">SUM('5pf (раб)'!D5:D17)</f>
        <v>494938.3</v>
      </c>
      <c r="G9" s="1" t="str">
        <f aca="false">IF(F9=C9,"+","-")</f>
        <v>+</v>
      </c>
    </row>
    <row r="10" customFormat="false" ht="12.75" hidden="false" customHeight="false" outlineLevel="0" collapsed="false">
      <c r="B10" s="3" t="s">
        <v>41</v>
      </c>
      <c r="C10" s="73" t="n">
        <f aca="false">'5pf (раб)'!D4</f>
        <v>494938.3</v>
      </c>
      <c r="D10" s="3" t="s">
        <v>96</v>
      </c>
      <c r="E10" s="3" t="s">
        <v>98</v>
      </c>
      <c r="F10" s="73" t="n">
        <f aca="false">SUM('5pf (раб)'!D18:D23)</f>
        <v>494938.3</v>
      </c>
      <c r="G10" s="1" t="str">
        <f aca="false">IF(F10=C10,"+","-")</f>
        <v>+</v>
      </c>
    </row>
    <row r="11" customFormat="false" ht="12.75" hidden="false" customHeight="false" outlineLevel="0" collapsed="false">
      <c r="B11" s="3" t="s">
        <v>41</v>
      </c>
      <c r="C11" s="73" t="n">
        <f aca="false">'5pf (раб)'!D4</f>
        <v>494938.3</v>
      </c>
      <c r="D11" s="3" t="s">
        <v>96</v>
      </c>
      <c r="E11" s="3" t="s">
        <v>99</v>
      </c>
      <c r="F11" s="73" t="n">
        <f aca="false">SUM('5pf (раб)'!D24:D26)</f>
        <v>494938.3</v>
      </c>
      <c r="G11" s="1" t="str">
        <f aca="false">IF(F11=C11,"+","-")</f>
        <v>+</v>
      </c>
    </row>
    <row r="12" customFormat="false" ht="12.75" hidden="false" customHeight="false" outlineLevel="0" collapsed="false">
      <c r="B12" s="3" t="s">
        <v>41</v>
      </c>
      <c r="C12" s="73" t="n">
        <f aca="false">'5pf (раб)'!D4</f>
        <v>494938.3</v>
      </c>
      <c r="D12" s="3" t="s">
        <v>100</v>
      </c>
      <c r="E12" s="3" t="s">
        <v>87</v>
      </c>
      <c r="F12" s="73" t="n">
        <f aca="false">'5pf (раб)'!D27</f>
        <v>0</v>
      </c>
      <c r="G12" s="1" t="str">
        <f aca="false">IF(F12&lt;=C12,"+","-")</f>
        <v>+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226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2025-04-02T06:29:55Z</dcterms:created>
  <dc:creator>Пилявець Алла Степанівна</dc:creator>
  <dc:description/>
  <dc:language>uk-UA</dc:language>
  <cp:lastModifiedBy/>
  <cp:lastPrinted>2025-10-03T10:52:57Z</cp:lastPrinted>
  <dcterms:modified xsi:type="dcterms:W3CDTF">2025-10-03T11:52:09Z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