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ЗВІТИ\2026\04.2026\"/>
    </mc:Choice>
  </mc:AlternateContent>
  <xr:revisionPtr revIDLastSave="0" documentId="8_{13627EC7-E215-440A-B344-70CD3D4ED1E3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5pf_titul" sheetId="1" r:id="rId1"/>
    <sheet name="5pf" sheetId="2" r:id="rId2"/>
    <sheet name="5pf Контроль" sheetId="3" r:id="rId3"/>
    <sheet name="5pf_titul (раб)" sheetId="4" r:id="rId4"/>
    <sheet name="5pf (раб)" sheetId="5" r:id="rId5"/>
    <sheet name="5pf (раб) Контроль" sheetId="6" r:id="rId6"/>
  </sheets>
  <definedNames>
    <definedName name="_xlnm.Print_Titles" localSheetId="1">'5pf'!$3:$3</definedName>
  </definedNames>
  <calcPr calcId="191029" iterateDelta="1E-4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12" i="6" l="1"/>
  <c r="C12" i="6"/>
  <c r="F11" i="6"/>
  <c r="C11" i="6"/>
  <c r="F10" i="6"/>
  <c r="C10" i="6"/>
  <c r="F9" i="6"/>
  <c r="C9" i="6"/>
  <c r="F6" i="6"/>
  <c r="C6" i="6"/>
  <c r="F5" i="6"/>
  <c r="C5" i="6"/>
  <c r="F4" i="6"/>
  <c r="C4" i="6"/>
  <c r="F3" i="6"/>
  <c r="C3" i="6"/>
  <c r="G26" i="5"/>
  <c r="G25" i="5"/>
  <c r="I24" i="5"/>
  <c r="K24" i="5" s="1"/>
  <c r="H24" i="5"/>
  <c r="J24" i="5" s="1"/>
  <c r="G24" i="5"/>
  <c r="G23" i="5"/>
  <c r="G22" i="5"/>
  <c r="G21" i="5"/>
  <c r="G20" i="5"/>
  <c r="G19" i="5"/>
  <c r="I18" i="5"/>
  <c r="K18" i="5" s="1"/>
  <c r="H18" i="5"/>
  <c r="J18" i="5" s="1"/>
  <c r="G18" i="5"/>
  <c r="G17" i="5"/>
  <c r="G15" i="5"/>
  <c r="G14" i="5"/>
  <c r="G13" i="5"/>
  <c r="G12" i="5"/>
  <c r="G11" i="5"/>
  <c r="G10" i="5"/>
  <c r="G9" i="5"/>
  <c r="G8" i="5"/>
  <c r="G7" i="5"/>
  <c r="G6" i="5"/>
  <c r="G5" i="5"/>
  <c r="I4" i="5"/>
  <c r="K4" i="5" s="1"/>
  <c r="H4" i="5"/>
  <c r="J4" i="5" s="1"/>
  <c r="G4" i="5"/>
  <c r="F13" i="3"/>
  <c r="C13" i="3"/>
  <c r="F12" i="3"/>
  <c r="C12" i="3"/>
  <c r="G12" i="3" s="1"/>
  <c r="F11" i="3"/>
  <c r="C11" i="3"/>
  <c r="F10" i="3"/>
  <c r="C10" i="3"/>
  <c r="F9" i="3"/>
  <c r="C9" i="3"/>
  <c r="F7" i="3"/>
  <c r="C7" i="3"/>
  <c r="F6" i="3"/>
  <c r="C6" i="3"/>
  <c r="G6" i="3" s="1"/>
  <c r="F5" i="3"/>
  <c r="C5" i="3"/>
  <c r="F4" i="3"/>
  <c r="C4" i="3"/>
  <c r="F3" i="3"/>
  <c r="C3" i="3"/>
  <c r="G24" i="2"/>
  <c r="I24" i="2" s="1"/>
  <c r="F24" i="2"/>
  <c r="H24" i="2" s="1"/>
  <c r="G18" i="2"/>
  <c r="I18" i="2" s="1"/>
  <c r="F18" i="2"/>
  <c r="H18" i="2" s="1"/>
  <c r="G4" i="2"/>
  <c r="I4" i="2" s="1"/>
  <c r="F4" i="2"/>
  <c r="H4" i="2" s="1"/>
  <c r="G5" i="6" l="1"/>
  <c r="G12" i="6"/>
  <c r="G10" i="6"/>
  <c r="G11" i="6"/>
  <c r="G6" i="6"/>
  <c r="G3" i="6"/>
  <c r="G9" i="6"/>
  <c r="G4" i="6"/>
  <c r="G13" i="3"/>
  <c r="G11" i="3"/>
  <c r="G9" i="3"/>
  <c r="G7" i="3"/>
  <c r="G4" i="3"/>
  <c r="G3" i="3"/>
  <c r="G5" i="3"/>
  <c r="G10" i="3"/>
</calcChain>
</file>

<file path=xl/sharedStrings.xml><?xml version="1.0" encoding="utf-8"?>
<sst xmlns="http://schemas.openxmlformats.org/spreadsheetml/2006/main" count="248" uniqueCount="106">
  <si>
    <t xml:space="preserve">Державне статистичне спостереження </t>
  </si>
  <si>
    <t>ЗВІТ
про розподіл пенсіонерів за розмірами призначених місячних пенсій</t>
  </si>
  <si>
    <t xml:space="preserve">на </t>
  </si>
  <si>
    <t>Подають:</t>
  </si>
  <si>
    <t>Терміни подання</t>
  </si>
  <si>
    <t xml:space="preserve">Форма № 5-ПФ
</t>
  </si>
  <si>
    <t>Управління Пенсійного фонду України в районах, містах і районах у містах</t>
  </si>
  <si>
    <t xml:space="preserve">ЗАТВЕРДЖЕНО
Наказ Пенсійного фонду України
та Державного комітету статистики України
від 29.12.2003 р. № 127/471
</t>
  </si>
  <si>
    <t>– головним управлінням Пенсійного фонду України в Автономній Республіці Крим, областях, містах Києві та Севастополі</t>
  </si>
  <si>
    <t>2 числа після звітного періоду</t>
  </si>
  <si>
    <t>– районним,міським відділам статистики</t>
  </si>
  <si>
    <t>Головні управління Пенсійного фонду України в Автономній Республіці Крим, областях, містах Києві та Севастополі</t>
  </si>
  <si>
    <t>– Пенсійному фонду України</t>
  </si>
  <si>
    <t>5 числа після звітного періоду</t>
  </si>
  <si>
    <t>– головному управлінню статистики в Автономній Республіці Крим, обласним, Київському та Севастопольському міським управлінням статистики зведену інформацію по регіону та районах</t>
  </si>
  <si>
    <t>Квартальна</t>
  </si>
  <si>
    <t>Пенсійний фонд України зведену інформацію по Україні та регіонах</t>
  </si>
  <si>
    <t>8 числа після звітного періоду</t>
  </si>
  <si>
    <t>– Державному комітету статистики України</t>
  </si>
  <si>
    <t>Найменування організації-складача інформації</t>
  </si>
  <si>
    <t>Головне управління ПФУ в Вінницькій області</t>
  </si>
  <si>
    <t>Поштова адреса</t>
  </si>
  <si>
    <t>Код форми документа за ДКУД</t>
  </si>
  <si>
    <t>Коди організації-складача</t>
  </si>
  <si>
    <t>за ЄДРПОУ</t>
  </si>
  <si>
    <t>території (КОАТУУ)</t>
  </si>
  <si>
    <t>виду економічної діяльності (КВЕД)</t>
  </si>
  <si>
    <t>форми власності (КФВ)</t>
  </si>
  <si>
    <t>організаційно-правової форми господарювання (КОПФГ)</t>
  </si>
  <si>
    <t>міністерства, іншого центрального органу, якому підпорядкована організація складач інформації (СПОДУ)*</t>
  </si>
  <si>
    <t>КС</t>
  </si>
  <si>
    <t>* тільки для підприємств державної форми власності</t>
  </si>
  <si>
    <t>Назва показників</t>
  </si>
  <si>
    <t>№№ рядків</t>
  </si>
  <si>
    <t>Чисельність пенсіонерів усіх категорій (осіб)</t>
  </si>
  <si>
    <t>Сума призначених пенсій з цільовою грошовою допомогою з урахуванням індексації, 
(грн.коп.)</t>
  </si>
  <si>
    <t>Середні розімри призначених пенсій з цільовою грошовою допомогою з урахуванням індексації, 
(грн.коп.)
(гр.2:гр.1)</t>
  </si>
  <si>
    <t>А</t>
  </si>
  <si>
    <t>Б</t>
  </si>
  <si>
    <t>Всього пенсіонерів (02-22)
 у тому числi одержують пенсії у загальній сумі:</t>
  </si>
  <si>
    <t>01</t>
  </si>
  <si>
    <t>до 800 грн. Включно</t>
  </si>
  <si>
    <t>02</t>
  </si>
  <si>
    <t>від 801 грн. до 1000 грн.</t>
  </si>
  <si>
    <t>03</t>
  </si>
  <si>
    <t>від 1001 грн. до 1100 грн.</t>
  </si>
  <si>
    <t>04</t>
  </si>
  <si>
    <t>від 1101 грн. до 1200 грн.</t>
  </si>
  <si>
    <t>05</t>
  </si>
  <si>
    <t>від 1201 грн. до 1300 грн.</t>
  </si>
  <si>
    <t>06</t>
  </si>
  <si>
    <t>від 1301 грн. до 1400 грн.</t>
  </si>
  <si>
    <t>07</t>
  </si>
  <si>
    <t>від 1401 грн. до 1500 грн.</t>
  </si>
  <si>
    <t>08</t>
  </si>
  <si>
    <t>від 1501 грн. до 2000 грн.</t>
  </si>
  <si>
    <t>09</t>
  </si>
  <si>
    <t>від 2001 грн. до 3000 грн.</t>
  </si>
  <si>
    <t>10</t>
  </si>
  <si>
    <t>від 3001 грн. до 4000 грн.</t>
  </si>
  <si>
    <t>11</t>
  </si>
  <si>
    <t>від 4001 грн. до 5000 грн.</t>
  </si>
  <si>
    <t>12</t>
  </si>
  <si>
    <t>від 5001 грн. до 10000 грн.</t>
  </si>
  <si>
    <t>13</t>
  </si>
  <si>
    <t>понад 10000 грн.</t>
  </si>
  <si>
    <t>14</t>
  </si>
  <si>
    <t>Із загального числа пенсіонерів (рядок 01) одержують пенсію:
- за віком</t>
  </si>
  <si>
    <t>15</t>
  </si>
  <si>
    <t>- по інвалідності</t>
  </si>
  <si>
    <t>16</t>
  </si>
  <si>
    <t>- у разі втрати годувальника</t>
  </si>
  <si>
    <t>17</t>
  </si>
  <si>
    <t>- за вислугу років</t>
  </si>
  <si>
    <t>18</t>
  </si>
  <si>
    <t>- соціальні пенсії</t>
  </si>
  <si>
    <t>19</t>
  </si>
  <si>
    <t>- довічне утримання суддів</t>
  </si>
  <si>
    <t>20</t>
  </si>
  <si>
    <t>Із загального числапенсіонерів (рядок 01) одержують пенсію:
- нижче прожиткового мінімуму</t>
  </si>
  <si>
    <t>21</t>
  </si>
  <si>
    <t>- у розмірі прожиткового мінімуму</t>
  </si>
  <si>
    <t>22</t>
  </si>
  <si>
    <t>- вище прожиткового мінімуму</t>
  </si>
  <si>
    <t>23</t>
  </si>
  <si>
    <t xml:space="preserve"> Із загального числа пенсіонерів (рядок 01) -  працюючі пенсіонери</t>
  </si>
  <si>
    <t>24</t>
  </si>
  <si>
    <t>Довідково: ті які працюють на спец посадах «виплата пенсій припинена»</t>
  </si>
  <si>
    <t>25</t>
  </si>
  <si>
    <t>Інформація надана без даних АРК, м.Севастополя, по Луганській та Донецькій областях без врахування даних по районах, які непідконтрольні українській владі</t>
  </si>
  <si>
    <t>Виконавець _________________________________
(прізвище, номер телефону)</t>
  </si>
  <si>
    <t>Керівник _________________________
(підпис) (прізвище, ініціали)</t>
  </si>
  <si>
    <t>"___" __________________ 20     р.</t>
  </si>
  <si>
    <t>Чисельність</t>
  </si>
  <si>
    <t>Результат</t>
  </si>
  <si>
    <t>=</t>
  </si>
  <si>
    <t>02-14</t>
  </si>
  <si>
    <t>15-20</t>
  </si>
  <si>
    <t>21-23</t>
  </si>
  <si>
    <t>&lt;=</t>
  </si>
  <si>
    <t>25(Раб)</t>
  </si>
  <si>
    <t>Сума</t>
  </si>
  <si>
    <t>ЗВІТ
про розподіл працюючих пенсіонерів за розмірами призначених місячних пенсій</t>
  </si>
  <si>
    <r>
      <rPr>
        <sz val="8"/>
        <rFont val="Times New Roman"/>
        <charset val="204"/>
      </rPr>
      <t xml:space="preserve">Чисельність </t>
    </r>
    <r>
      <rPr>
        <b/>
        <u/>
        <sz val="8"/>
        <rFont val="Times New Roman"/>
        <charset val="204"/>
      </rPr>
      <t>працюючих</t>
    </r>
    <r>
      <rPr>
        <sz val="8"/>
        <rFont val="Times New Roman"/>
        <charset val="204"/>
      </rPr>
      <t xml:space="preserve"> пенсіонерів усіх категорій (осіб)</t>
    </r>
  </si>
  <si>
    <t xml:space="preserve"> Із загального числа пенсіонерів (рядок 01) -  працюючі пенсіонери(85%  признач.розміру)</t>
  </si>
  <si>
    <t>01.04.2026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</si>
</sst>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name val="Times New Roman"/>
      <charset val="204"/>
    </font>
    <font>
      <sz val="11"/>
      <color rgb="FF000000"/>
      <name val="Calibri"/>
      <family val="2"/>
      <charset val="204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b/>
      <i/>
      <sz val="10"/>
      <name val="Times New Roman"/>
      <family val="1"/>
      <charset val="204"/>
    </font>
    <font>
      <sz val="8"/>
      <name val="Times New Roman"/>
      <charset val="204"/>
    </font>
    <font>
      <sz val="8"/>
      <color rgb="FFFF0000"/>
      <name val="Times New Roman"/>
      <charset val="204"/>
    </font>
    <font>
      <sz val="8"/>
      <color rgb="FF000000"/>
      <name val="Times New Roman"/>
      <charset val="204"/>
    </font>
    <font>
      <sz val="8"/>
      <name val="Times New Roman"/>
      <family val="1"/>
      <charset val="204"/>
    </font>
    <font>
      <b/>
      <u/>
      <sz val="8"/>
      <name val="Times New Roman"/>
      <charset val="204"/>
    </font>
    <font>
      <sz val="10"/>
      <name val="Times New Roman"/>
      <charset val="204"/>
    </font>
    <font>
      <sz val="10"/>
      <name val="Tahoma"/>
      <family val="2"/>
      <charset val="204"/>
    </font>
    <font>
      <sz val="8"/>
      <name val="Tahoma"/>
      <family val="2"/>
      <charset val="204"/>
    </font>
  </fonts>
  <fills count="16">
    <fill>
      <patternFill patternType="none"/>
    </fill>
    <fill>
      <patternFill patternType="gray125"/>
    </fill>
    <fill>
      <patternFill patternType="solid">
        <fgColor rgb="FFDCE6F2"/>
        <bgColor rgb="FFDBEEF4"/>
      </patternFill>
    </fill>
    <fill>
      <patternFill patternType="solid">
        <fgColor rgb="FFF2DCDB"/>
        <bgColor rgb="FFE6E0EC"/>
      </patternFill>
    </fill>
    <fill>
      <patternFill patternType="solid">
        <fgColor rgb="FFEBF1DE"/>
        <bgColor rgb="FFFDEADA"/>
      </patternFill>
    </fill>
    <fill>
      <patternFill patternType="solid">
        <fgColor rgb="FFE6E0EC"/>
        <bgColor rgb="FFDCE6F2"/>
      </patternFill>
    </fill>
    <fill>
      <patternFill patternType="solid">
        <fgColor rgb="FFDBEEF4"/>
        <bgColor rgb="FFDCE6F2"/>
      </patternFill>
    </fill>
    <fill>
      <patternFill patternType="solid">
        <fgColor rgb="FFFDEADA"/>
        <bgColor rgb="FFEBF1DE"/>
      </patternFill>
    </fill>
    <fill>
      <patternFill patternType="solid">
        <fgColor rgb="FFB9CDE5"/>
        <bgColor rgb="FFB7DEE8"/>
      </patternFill>
    </fill>
    <fill>
      <patternFill patternType="solid">
        <fgColor rgb="FFE6B9B8"/>
        <bgColor rgb="FFCCC1DA"/>
      </patternFill>
    </fill>
    <fill>
      <patternFill patternType="solid">
        <fgColor rgb="FFD7E4BD"/>
        <bgColor rgb="FFDCE6F2"/>
      </patternFill>
    </fill>
    <fill>
      <patternFill patternType="solid">
        <fgColor rgb="FFCCC1DA"/>
        <bgColor rgb="FFB9CDE5"/>
      </patternFill>
    </fill>
    <fill>
      <patternFill patternType="solid">
        <fgColor rgb="FFB7DEE8"/>
        <bgColor rgb="FFB9CDE5"/>
      </patternFill>
    </fill>
    <fill>
      <patternFill patternType="solid">
        <fgColor rgb="FFFCD5B5"/>
        <bgColor rgb="FFF2DCDB"/>
      </patternFill>
    </fill>
    <fill>
      <patternFill patternType="solid">
        <fgColor rgb="FFFFFFCC"/>
        <bgColor rgb="FFEBF1DE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5">
    <xf numFmtId="0" fontId="0" fillId="0" borderId="0"/>
    <xf numFmtId="0" fontId="1" fillId="2" borderId="0" applyBorder="0" applyProtection="0"/>
    <xf numFmtId="0" fontId="1" fillId="3" borderId="0" applyBorder="0" applyProtection="0"/>
    <xf numFmtId="0" fontId="1" fillId="4" borderId="0" applyBorder="0" applyProtection="0"/>
    <xf numFmtId="0" fontId="1" fillId="5" borderId="0" applyBorder="0" applyProtection="0"/>
    <xf numFmtId="0" fontId="1" fillId="6" borderId="0" applyBorder="0" applyProtection="0"/>
    <xf numFmtId="0" fontId="1" fillId="7" borderId="0" applyBorder="0" applyProtection="0"/>
    <xf numFmtId="0" fontId="1" fillId="8" borderId="0" applyBorder="0" applyProtection="0"/>
    <xf numFmtId="0" fontId="1" fillId="9" borderId="0" applyBorder="0" applyProtection="0"/>
    <xf numFmtId="0" fontId="1" fillId="10" borderId="0" applyBorder="0" applyProtection="0"/>
    <xf numFmtId="0" fontId="1" fillId="11" borderId="0" applyBorder="0" applyProtection="0"/>
    <xf numFmtId="0" fontId="1" fillId="12" borderId="0" applyBorder="0" applyProtection="0"/>
    <xf numFmtId="0" fontId="1" fillId="13" borderId="0" applyBorder="0" applyProtection="0"/>
    <xf numFmtId="0" fontId="1" fillId="0" borderId="0"/>
    <xf numFmtId="0" fontId="11" fillId="14" borderId="1" applyProtection="0"/>
  </cellStyleXfs>
  <cellXfs count="78">
    <xf numFmtId="0" fontId="0" fillId="0" borderId="0" xfId="0"/>
    <xf numFmtId="0" fontId="2" fillId="0" borderId="9" xfId="0" applyFont="1" applyBorder="1" applyAlignment="1" applyProtection="1">
      <alignment vertical="top" wrapText="1"/>
      <protection locked="0"/>
    </xf>
    <xf numFmtId="0" fontId="3" fillId="0" borderId="9" xfId="0" applyFont="1" applyBorder="1" applyAlignment="1">
      <alignment horizontal="center" wrapText="1"/>
    </xf>
    <xf numFmtId="0" fontId="3" fillId="0" borderId="7" xfId="0" applyFont="1" applyBorder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3" fillId="0" borderId="7" xfId="0" applyFont="1" applyBorder="1" applyAlignment="1">
      <alignment horizontal="left" vertical="top" wrapText="1" indent="1"/>
    </xf>
    <xf numFmtId="0" fontId="3" fillId="0" borderId="7" xfId="0" applyFont="1" applyBorder="1" applyAlignment="1">
      <alignment horizontal="center" wrapText="1"/>
    </xf>
    <xf numFmtId="0" fontId="3" fillId="0" borderId="8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2" xfId="0" applyFont="1" applyBorder="1" applyAlignment="1">
      <alignment vertical="top" wrapText="1"/>
    </xf>
    <xf numFmtId="0" fontId="4" fillId="0" borderId="3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center" wrapText="1"/>
    </xf>
    <xf numFmtId="49" fontId="4" fillId="0" borderId="0" xfId="0" applyNumberFormat="1" applyFont="1" applyAlignment="1">
      <alignment horizontal="left"/>
    </xf>
    <xf numFmtId="0" fontId="4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49" fontId="4" fillId="0" borderId="0" xfId="0" applyNumberFormat="1" applyFont="1" applyAlignment="1">
      <alignment horizontal="right"/>
    </xf>
    <xf numFmtId="0" fontId="4" fillId="0" borderId="0" xfId="0" applyFont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3" xfId="0" applyBorder="1"/>
    <xf numFmtId="0" fontId="3" fillId="0" borderId="2" xfId="0" applyFont="1" applyBorder="1" applyAlignment="1">
      <alignment wrapText="1"/>
    </xf>
    <xf numFmtId="0" fontId="3" fillId="0" borderId="2" xfId="0" applyFont="1" applyBorder="1" applyAlignment="1">
      <alignment horizontal="center" wrapText="1"/>
    </xf>
    <xf numFmtId="0" fontId="0" fillId="0" borderId="0" xfId="0" applyAlignment="1">
      <alignment vertical="top" wrapText="1"/>
    </xf>
    <xf numFmtId="0" fontId="2" fillId="0" borderId="0" xfId="0" applyFont="1" applyAlignment="1">
      <alignment horizontal="center" vertical="top" wrapText="1"/>
    </xf>
    <xf numFmtId="0" fontId="0" fillId="0" borderId="0" xfId="0" applyProtection="1">
      <protection locked="0"/>
    </xf>
    <xf numFmtId="0" fontId="3" fillId="0" borderId="6" xfId="0" applyFont="1" applyBorder="1" applyAlignment="1" applyProtection="1">
      <alignment horizontal="center" vertical="top" wrapText="1"/>
      <protection locked="0"/>
    </xf>
    <xf numFmtId="1" fontId="3" fillId="0" borderId="7" xfId="0" applyNumberFormat="1" applyFont="1" applyBorder="1" applyAlignment="1" applyProtection="1">
      <alignment horizontal="right" vertical="top" wrapText="1"/>
      <protection locked="0"/>
    </xf>
    <xf numFmtId="1" fontId="3" fillId="0" borderId="6" xfId="0" applyNumberFormat="1" applyFont="1" applyBorder="1" applyAlignment="1" applyProtection="1">
      <alignment horizontal="right" vertical="top" wrapText="1"/>
      <protection locked="0"/>
    </xf>
    <xf numFmtId="0" fontId="3" fillId="0" borderId="8" xfId="0" applyFont="1" applyBorder="1" applyAlignment="1" applyProtection="1">
      <alignment horizontal="center" wrapText="1"/>
      <protection locked="0"/>
    </xf>
    <xf numFmtId="1" fontId="3" fillId="0" borderId="6" xfId="0" applyNumberFormat="1" applyFont="1" applyBorder="1" applyAlignment="1" applyProtection="1">
      <alignment horizontal="left" vertical="top" wrapText="1"/>
      <protection locked="0"/>
    </xf>
    <xf numFmtId="1" fontId="0" fillId="0" borderId="0" xfId="0" applyNumberFormat="1" applyAlignment="1" applyProtection="1">
      <alignment horizontal="right"/>
      <protection locked="0"/>
    </xf>
    <xf numFmtId="49" fontId="6" fillId="0" borderId="0" xfId="0" applyNumberFormat="1" applyFont="1" applyAlignment="1">
      <alignment wrapText="1"/>
    </xf>
    <xf numFmtId="49" fontId="6" fillId="0" borderId="0" xfId="0" applyNumberFormat="1" applyFont="1" applyAlignment="1">
      <alignment horizontal="center"/>
    </xf>
    <xf numFmtId="3" fontId="6" fillId="0" borderId="0" xfId="0" applyNumberFormat="1" applyFont="1"/>
    <xf numFmtId="4" fontId="6" fillId="0" borderId="0" xfId="0" applyNumberFormat="1" applyFont="1"/>
    <xf numFmtId="0" fontId="6" fillId="0" borderId="0" xfId="0" applyFont="1"/>
    <xf numFmtId="0" fontId="7" fillId="0" borderId="0" xfId="0" applyFont="1"/>
    <xf numFmtId="49" fontId="6" fillId="0" borderId="11" xfId="0" applyNumberFormat="1" applyFont="1" applyBorder="1" applyAlignment="1">
      <alignment horizontal="center" vertical="center" wrapText="1"/>
    </xf>
    <xf numFmtId="49" fontId="6" fillId="0" borderId="11" xfId="0" applyNumberFormat="1" applyFont="1" applyBorder="1" applyAlignment="1">
      <alignment horizontal="center" vertical="top" wrapText="1"/>
    </xf>
    <xf numFmtId="3" fontId="6" fillId="0" borderId="12" xfId="0" applyNumberFormat="1" applyFont="1" applyBorder="1" applyAlignment="1">
      <alignment horizontal="center" vertical="top" wrapText="1"/>
    </xf>
    <xf numFmtId="4" fontId="6" fillId="0" borderId="13" xfId="0" applyNumberFormat="1" applyFont="1" applyBorder="1" applyAlignment="1">
      <alignment horizontal="center" vertical="top" wrapText="1"/>
    </xf>
    <xf numFmtId="4" fontId="6" fillId="0" borderId="12" xfId="0" applyNumberFormat="1" applyFont="1" applyBorder="1" applyAlignment="1">
      <alignment horizontal="center" vertical="top" wrapText="1"/>
    </xf>
    <xf numFmtId="0" fontId="6" fillId="0" borderId="0" xfId="0" applyFont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49" fontId="6" fillId="0" borderId="12" xfId="0" applyNumberFormat="1" applyFont="1" applyBorder="1" applyAlignment="1">
      <alignment horizontal="center" wrapText="1"/>
    </xf>
    <xf numFmtId="49" fontId="6" fillId="0" borderId="12" xfId="0" applyNumberFormat="1" applyFont="1" applyBorder="1" applyAlignment="1">
      <alignment horizontal="center"/>
    </xf>
    <xf numFmtId="1" fontId="6" fillId="0" borderId="12" xfId="0" applyNumberFormat="1" applyFont="1" applyBorder="1" applyAlignment="1">
      <alignment horizontal="center"/>
    </xf>
    <xf numFmtId="1" fontId="6" fillId="0" borderId="0" xfId="0" applyNumberFormat="1" applyFont="1"/>
    <xf numFmtId="1" fontId="7" fillId="0" borderId="0" xfId="0" applyNumberFormat="1" applyFont="1"/>
    <xf numFmtId="49" fontId="6" fillId="0" borderId="12" xfId="0" applyNumberFormat="1" applyFont="1" applyBorder="1" applyAlignment="1">
      <alignment wrapText="1"/>
    </xf>
    <xf numFmtId="0" fontId="8" fillId="0" borderId="12" xfId="0" applyFont="1" applyBorder="1" applyAlignment="1">
      <alignment horizontal="center" vertical="center"/>
    </xf>
    <xf numFmtId="3" fontId="7" fillId="0" borderId="0" xfId="0" applyNumberFormat="1" applyFont="1"/>
    <xf numFmtId="4" fontId="7" fillId="0" borderId="0" xfId="0" applyNumberFormat="1" applyFont="1"/>
    <xf numFmtId="49" fontId="9" fillId="0" borderId="12" xfId="0" applyNumberFormat="1" applyFont="1" applyBorder="1" applyAlignment="1">
      <alignment horizontal="center"/>
    </xf>
    <xf numFmtId="3" fontId="9" fillId="0" borderId="12" xfId="0" applyNumberFormat="1" applyFont="1" applyBorder="1" applyAlignment="1">
      <alignment horizontal="center" vertical="center"/>
    </xf>
    <xf numFmtId="4" fontId="9" fillId="0" borderId="12" xfId="0" applyNumberFormat="1" applyFont="1" applyBorder="1" applyAlignment="1">
      <alignment horizontal="center" vertical="center"/>
    </xf>
    <xf numFmtId="0" fontId="9" fillId="0" borderId="0" xfId="0" applyFont="1"/>
    <xf numFmtId="49" fontId="6" fillId="0" borderId="14" xfId="0" applyNumberFormat="1" applyFont="1" applyBorder="1" applyAlignment="1">
      <alignment wrapText="1"/>
    </xf>
    <xf numFmtId="49" fontId="9" fillId="0" borderId="14" xfId="0" applyNumberFormat="1" applyFont="1" applyBorder="1" applyAlignment="1">
      <alignment horizontal="center"/>
    </xf>
    <xf numFmtId="3" fontId="9" fillId="0" borderId="14" xfId="0" applyNumberFormat="1" applyFont="1" applyBorder="1" applyAlignment="1">
      <alignment horizontal="right"/>
    </xf>
    <xf numFmtId="4" fontId="9" fillId="0" borderId="14" xfId="0" applyNumberFormat="1" applyFont="1" applyBorder="1" applyAlignment="1">
      <alignment horizontal="right"/>
    </xf>
    <xf numFmtId="3" fontId="9" fillId="0" borderId="12" xfId="0" applyNumberFormat="1" applyFont="1" applyBorder="1" applyAlignment="1">
      <alignment horizontal="right"/>
    </xf>
    <xf numFmtId="4" fontId="9" fillId="0" borderId="12" xfId="0" applyNumberFormat="1" applyFont="1" applyBorder="1" applyAlignment="1">
      <alignment horizontal="right"/>
    </xf>
    <xf numFmtId="3" fontId="9" fillId="0" borderId="0" xfId="0" applyNumberFormat="1" applyFont="1"/>
    <xf numFmtId="0" fontId="5" fillId="0" borderId="9" xfId="0" applyFont="1" applyBorder="1" applyAlignment="1" applyProtection="1">
      <alignment vertical="top" wrapText="1"/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0" fontId="3" fillId="0" borderId="9" xfId="0" applyFont="1" applyBorder="1" applyAlignment="1" applyProtection="1">
      <alignment horizontal="center" vertical="top" wrapText="1"/>
      <protection locked="0"/>
    </xf>
    <xf numFmtId="0" fontId="3" fillId="0" borderId="10" xfId="0" applyFont="1" applyBorder="1" applyProtection="1">
      <protection locked="0"/>
    </xf>
    <xf numFmtId="0" fontId="9" fillId="0" borderId="0" xfId="0" applyFont="1" applyAlignment="1">
      <alignment horizontal="left" vertical="top" wrapText="1"/>
    </xf>
    <xf numFmtId="0" fontId="0" fillId="0" borderId="0" xfId="0" applyAlignment="1">
      <alignment horizontal="right" wrapText="1"/>
    </xf>
    <xf numFmtId="0" fontId="12" fillId="15" borderId="15" xfId="0" applyFont="1" applyFill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wrapText="1"/>
    </xf>
  </cellXfs>
  <cellStyles count="15">
    <cellStyle name="20% - Акцент1 2" xfId="1" xr:uid="{00000000-0005-0000-0000-000006000000}"/>
    <cellStyle name="20% - Акцент2 2" xfId="2" xr:uid="{00000000-0005-0000-0000-000007000000}"/>
    <cellStyle name="20% - Акцент3 2" xfId="3" xr:uid="{00000000-0005-0000-0000-000008000000}"/>
    <cellStyle name="20% - Акцент4 2" xfId="4" xr:uid="{00000000-0005-0000-0000-000009000000}"/>
    <cellStyle name="20% - Акцент5 2" xfId="5" xr:uid="{00000000-0005-0000-0000-00000A000000}"/>
    <cellStyle name="20% - Акцент6 2" xfId="6" xr:uid="{00000000-0005-0000-0000-00000B000000}"/>
    <cellStyle name="40% - Акцент1 2" xfId="7" xr:uid="{00000000-0005-0000-0000-00000C000000}"/>
    <cellStyle name="40% - Акцент2 2" xfId="8" xr:uid="{00000000-0005-0000-0000-00000D000000}"/>
    <cellStyle name="40% - Акцент3 2" xfId="9" xr:uid="{00000000-0005-0000-0000-00000E000000}"/>
    <cellStyle name="40% - Акцент4 2" xfId="10" xr:uid="{00000000-0005-0000-0000-00000F000000}"/>
    <cellStyle name="40% - Акцент5 2" xfId="11" xr:uid="{00000000-0005-0000-0000-000010000000}"/>
    <cellStyle name="40% - Акцент6 2" xfId="12" xr:uid="{00000000-0005-0000-0000-000011000000}"/>
    <cellStyle name="Звичайний" xfId="0" builtinId="0"/>
    <cellStyle name="Обычный 2" xfId="13" xr:uid="{00000000-0005-0000-0000-000012000000}"/>
    <cellStyle name="Примечание 2" xfId="14" xr:uid="{00000000-0005-0000-0000-000013000000}"/>
  </cellStyles>
  <dxfs count="0"/>
  <tableStyles count="0" defaultTableStyle="TableStyleMedium2" defaultPivotStyle="PivotStyleLight16"/>
  <colors>
    <indexedColors>
      <rgbColor rgb="FF000000"/>
      <rgbColor rgb="FFEBF1DE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1DA"/>
      <rgbColor rgb="FF808080"/>
      <rgbColor rgb="FFF2DCDB"/>
      <rgbColor rgb="FF993366"/>
      <rgbColor rgb="FFFFFFCC"/>
      <rgbColor rgb="FFDBEEF4"/>
      <rgbColor rgb="FF660066"/>
      <rgbColor rgb="FFFF8080"/>
      <rgbColor rgb="FF0066CC"/>
      <rgbColor rgb="FFB9CDE5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DCE6F2"/>
      <rgbColor rgb="FFD7E4BD"/>
      <rgbColor rgb="FFFDEADA"/>
      <rgbColor rgb="FFB7DEE8"/>
      <rgbColor rgb="FFE6B9B8"/>
      <rgbColor rgb="FFE6E0EC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B2B2B2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Офіс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7"/>
  <sheetViews>
    <sheetView tabSelected="1" zoomScaleNormal="100" workbookViewId="0">
      <selection activeCell="S9" sqref="S9"/>
    </sheetView>
  </sheetViews>
  <sheetFormatPr defaultColWidth="9.33203125" defaultRowHeight="12.75" x14ac:dyDescent="0.2"/>
  <cols>
    <col min="1" max="1" width="10.33203125" customWidth="1"/>
    <col min="2" max="2" width="11.1640625" customWidth="1"/>
    <col min="3" max="3" width="11.33203125" customWidth="1"/>
    <col min="4" max="4" width="13" customWidth="1"/>
    <col min="5" max="5" width="14.1640625" customWidth="1"/>
    <col min="6" max="6" width="18" customWidth="1"/>
    <col min="7" max="7" width="16.1640625" customWidth="1"/>
    <col min="8" max="8" width="11.5" customWidth="1"/>
    <col min="9" max="9" width="13.5" customWidth="1"/>
  </cols>
  <sheetData>
    <row r="1" spans="1:9" x14ac:dyDescent="0.2">
      <c r="A1" s="14" t="s">
        <v>0</v>
      </c>
      <c r="B1" s="14"/>
      <c r="C1" s="14"/>
      <c r="D1" s="14"/>
      <c r="E1" s="14"/>
      <c r="F1" s="14"/>
      <c r="G1" s="14"/>
    </row>
    <row r="2" spans="1:9" x14ac:dyDescent="0.2">
      <c r="A2" s="15"/>
    </row>
    <row r="3" spans="1:9" ht="35.25" customHeight="1" x14ac:dyDescent="0.25">
      <c r="A3" s="13" t="s">
        <v>1</v>
      </c>
      <c r="B3" s="13"/>
      <c r="C3" s="13"/>
      <c r="D3" s="13"/>
      <c r="E3" s="13"/>
      <c r="F3" s="13"/>
      <c r="G3" s="13"/>
    </row>
    <row r="4" spans="1:9" ht="15.75" customHeight="1" x14ac:dyDescent="0.25">
      <c r="B4" s="16"/>
      <c r="C4" s="17" t="s">
        <v>2</v>
      </c>
      <c r="D4" s="12" t="s">
        <v>105</v>
      </c>
      <c r="E4" s="12"/>
    </row>
    <row r="5" spans="1:9" ht="16.5" customHeight="1" x14ac:dyDescent="0.25">
      <c r="A5" s="18"/>
    </row>
    <row r="6" spans="1:9" ht="26.1" customHeight="1" x14ac:dyDescent="0.2">
      <c r="A6" s="11" t="s">
        <v>3</v>
      </c>
      <c r="B6" s="11"/>
      <c r="C6" s="11"/>
      <c r="D6" s="11"/>
      <c r="E6" s="11"/>
      <c r="F6" s="19" t="s">
        <v>4</v>
      </c>
      <c r="G6" s="10" t="s">
        <v>5</v>
      </c>
      <c r="H6" s="10"/>
      <c r="I6" s="10"/>
    </row>
    <row r="7" spans="1:9" ht="2.25" hidden="1" customHeight="1" x14ac:dyDescent="0.2">
      <c r="A7" s="20"/>
      <c r="B7" s="21"/>
      <c r="C7" s="21"/>
      <c r="D7" s="21"/>
      <c r="E7" s="22"/>
      <c r="F7" s="23"/>
      <c r="G7" s="24"/>
    </row>
    <row r="8" spans="1:9" ht="34.5" customHeight="1" x14ac:dyDescent="0.2">
      <c r="A8" s="9" t="s">
        <v>6</v>
      </c>
      <c r="B8" s="9"/>
      <c r="C8" s="9"/>
      <c r="D8" s="9"/>
      <c r="E8" s="9"/>
      <c r="F8" s="25"/>
      <c r="G8" s="8" t="s">
        <v>7</v>
      </c>
      <c r="H8" s="8"/>
      <c r="I8" s="8"/>
    </row>
    <row r="9" spans="1:9" ht="25.5" customHeight="1" x14ac:dyDescent="0.2">
      <c r="A9" s="7" t="s">
        <v>8</v>
      </c>
      <c r="B9" s="7"/>
      <c r="C9" s="7"/>
      <c r="D9" s="7"/>
      <c r="E9" s="7"/>
      <c r="F9" s="6" t="s">
        <v>9</v>
      </c>
      <c r="G9" s="8"/>
      <c r="H9" s="8"/>
      <c r="I9" s="8"/>
    </row>
    <row r="10" spans="1:9" ht="13.5" customHeight="1" x14ac:dyDescent="0.2">
      <c r="A10" s="5" t="s">
        <v>10</v>
      </c>
      <c r="B10" s="5"/>
      <c r="C10" s="5"/>
      <c r="D10" s="5"/>
      <c r="E10" s="5"/>
      <c r="F10" s="6"/>
      <c r="G10" s="8"/>
      <c r="H10" s="8"/>
      <c r="I10" s="8"/>
    </row>
    <row r="11" spans="1:9" ht="29.25" customHeight="1" x14ac:dyDescent="0.2">
      <c r="A11" s="9" t="s">
        <v>11</v>
      </c>
      <c r="B11" s="9"/>
      <c r="C11" s="9"/>
      <c r="D11" s="9"/>
      <c r="E11" s="9"/>
      <c r="F11" s="26"/>
      <c r="G11" s="8"/>
      <c r="H11" s="8"/>
      <c r="I11" s="8"/>
    </row>
    <row r="12" spans="1:9" ht="13.5" customHeight="1" x14ac:dyDescent="0.2">
      <c r="A12" s="4" t="s">
        <v>12</v>
      </c>
      <c r="B12" s="4"/>
      <c r="C12" s="4"/>
      <c r="D12" s="4"/>
      <c r="E12" s="4"/>
      <c r="F12" s="6" t="s">
        <v>13</v>
      </c>
      <c r="G12" s="27"/>
    </row>
    <row r="13" spans="1:9" ht="51.75" customHeight="1" x14ac:dyDescent="0.2">
      <c r="A13" s="3" t="s">
        <v>14</v>
      </c>
      <c r="B13" s="3"/>
      <c r="C13" s="3"/>
      <c r="D13" s="3"/>
      <c r="E13" s="3"/>
      <c r="F13" s="6"/>
      <c r="G13" s="27"/>
      <c r="H13" s="28"/>
      <c r="I13" s="28" t="s">
        <v>15</v>
      </c>
    </row>
    <row r="14" spans="1:9" ht="25.5" customHeight="1" x14ac:dyDescent="0.2">
      <c r="A14" s="9" t="s">
        <v>16</v>
      </c>
      <c r="B14" s="9"/>
      <c r="C14" s="9"/>
      <c r="D14" s="9"/>
      <c r="E14" s="9"/>
      <c r="F14" s="2" t="s">
        <v>17</v>
      </c>
      <c r="G14" s="27"/>
    </row>
    <row r="15" spans="1:9" ht="12.75" customHeight="1" x14ac:dyDescent="0.2">
      <c r="A15" s="3" t="s">
        <v>18</v>
      </c>
      <c r="B15" s="3"/>
      <c r="C15" s="3"/>
      <c r="D15" s="3"/>
      <c r="E15" s="3"/>
      <c r="F15" s="2"/>
      <c r="G15" s="27"/>
    </row>
    <row r="16" spans="1:9" ht="13.5" customHeight="1" x14ac:dyDescent="0.2">
      <c r="A16" s="15"/>
    </row>
    <row r="17" spans="1:9" s="29" customFormat="1" ht="13.5" customHeight="1" x14ac:dyDescent="0.2">
      <c r="A17" s="1" t="s">
        <v>19</v>
      </c>
      <c r="B17" s="1"/>
      <c r="C17" s="1"/>
      <c r="D17" s="1"/>
      <c r="E17" s="1"/>
      <c r="F17" s="1"/>
      <c r="G17" s="1"/>
      <c r="H17" s="1"/>
      <c r="I17" s="1"/>
    </row>
    <row r="18" spans="1:9" s="29" customFormat="1" ht="14.25" customHeight="1" x14ac:dyDescent="0.2">
      <c r="A18" s="69" t="s">
        <v>20</v>
      </c>
      <c r="B18" s="69"/>
      <c r="C18" s="69"/>
      <c r="D18" s="69"/>
      <c r="E18" s="69"/>
      <c r="F18" s="69"/>
      <c r="G18" s="69"/>
      <c r="H18" s="69"/>
      <c r="I18" s="69"/>
    </row>
    <row r="19" spans="1:9" s="29" customFormat="1" ht="13.5" customHeight="1" x14ac:dyDescent="0.2">
      <c r="A19" s="70"/>
      <c r="B19" s="70"/>
      <c r="C19" s="70"/>
      <c r="D19" s="70"/>
      <c r="E19" s="70"/>
      <c r="F19" s="70"/>
      <c r="G19" s="70"/>
      <c r="H19" s="70"/>
      <c r="I19" s="70"/>
    </row>
    <row r="20" spans="1:9" s="29" customFormat="1" ht="13.5" customHeight="1" x14ac:dyDescent="0.2">
      <c r="A20" s="1" t="s">
        <v>21</v>
      </c>
      <c r="B20" s="1"/>
      <c r="C20" s="1"/>
      <c r="D20" s="1"/>
      <c r="E20" s="1"/>
      <c r="F20" s="1"/>
      <c r="G20" s="1"/>
      <c r="H20" s="1"/>
      <c r="I20" s="1"/>
    </row>
    <row r="21" spans="1:9" s="29" customFormat="1" ht="13.5" customHeight="1" x14ac:dyDescent="0.2">
      <c r="A21" s="70"/>
      <c r="B21" s="70"/>
      <c r="C21" s="70"/>
      <c r="D21" s="70"/>
      <c r="E21" s="70"/>
      <c r="F21" s="70"/>
      <c r="G21" s="70"/>
      <c r="H21" s="70"/>
      <c r="I21" s="70"/>
    </row>
    <row r="22" spans="1:9" s="29" customFormat="1" ht="13.5" customHeight="1" x14ac:dyDescent="0.2">
      <c r="A22" s="70"/>
      <c r="B22" s="70"/>
      <c r="C22" s="70"/>
      <c r="D22" s="70"/>
      <c r="E22" s="70"/>
      <c r="F22" s="70"/>
      <c r="G22" s="70"/>
      <c r="H22" s="70"/>
      <c r="I22" s="70"/>
    </row>
    <row r="23" spans="1:9" s="29" customFormat="1" ht="13.5" customHeight="1" x14ac:dyDescent="0.2">
      <c r="A23" s="71" t="s">
        <v>22</v>
      </c>
      <c r="B23" s="71" t="s">
        <v>23</v>
      </c>
      <c r="C23" s="71"/>
      <c r="D23" s="71"/>
      <c r="E23" s="71"/>
      <c r="F23" s="71"/>
      <c r="G23" s="71"/>
      <c r="H23" s="71"/>
      <c r="I23" s="71"/>
    </row>
    <row r="24" spans="1:9" s="29" customFormat="1" ht="67.5" customHeight="1" x14ac:dyDescent="0.2">
      <c r="A24" s="71"/>
      <c r="B24" s="30" t="s">
        <v>24</v>
      </c>
      <c r="C24" s="30" t="s">
        <v>25</v>
      </c>
      <c r="D24" s="30" t="s">
        <v>26</v>
      </c>
      <c r="E24" s="30" t="s">
        <v>27</v>
      </c>
      <c r="F24" s="30" t="s">
        <v>28</v>
      </c>
      <c r="G24" s="30" t="s">
        <v>29</v>
      </c>
      <c r="H24" s="30"/>
      <c r="I24" s="30" t="s">
        <v>30</v>
      </c>
    </row>
    <row r="25" spans="1:9" s="35" customFormat="1" ht="13.5" customHeight="1" x14ac:dyDescent="0.2">
      <c r="A25" s="31">
        <v>1</v>
      </c>
      <c r="B25" s="32">
        <v>2</v>
      </c>
      <c r="C25" s="32">
        <v>3</v>
      </c>
      <c r="D25" s="33">
        <v>4</v>
      </c>
      <c r="E25" s="32">
        <v>5</v>
      </c>
      <c r="F25" s="32">
        <v>6</v>
      </c>
      <c r="G25" s="32">
        <v>7</v>
      </c>
      <c r="H25" s="32">
        <v>8</v>
      </c>
      <c r="I25" s="34">
        <v>9</v>
      </c>
    </row>
    <row r="26" spans="1:9" s="29" customFormat="1" x14ac:dyDescent="0.2">
      <c r="A26" s="72" t="s">
        <v>31</v>
      </c>
      <c r="B26" s="72"/>
      <c r="C26" s="72"/>
      <c r="D26" s="72"/>
      <c r="E26" s="72"/>
      <c r="F26" s="72"/>
    </row>
    <row r="27" spans="1:9" s="29" customFormat="1" x14ac:dyDescent="0.2"/>
  </sheetData>
  <mergeCells count="26">
    <mergeCell ref="A22:I22"/>
    <mergeCell ref="A23:A24"/>
    <mergeCell ref="B23:I23"/>
    <mergeCell ref="A26:F26"/>
    <mergeCell ref="A17:I17"/>
    <mergeCell ref="A18:I18"/>
    <mergeCell ref="A19:I19"/>
    <mergeCell ref="A20:I20"/>
    <mergeCell ref="A21:I21"/>
    <mergeCell ref="A12:E12"/>
    <mergeCell ref="F12:F13"/>
    <mergeCell ref="A13:E13"/>
    <mergeCell ref="A14:E14"/>
    <mergeCell ref="F14:F15"/>
    <mergeCell ref="A15:E15"/>
    <mergeCell ref="A8:E8"/>
    <mergeCell ref="G8:I11"/>
    <mergeCell ref="A9:E9"/>
    <mergeCell ref="F9:F10"/>
    <mergeCell ref="A10:E10"/>
    <mergeCell ref="A11:E11"/>
    <mergeCell ref="A1:G1"/>
    <mergeCell ref="A3:G3"/>
    <mergeCell ref="D4:E4"/>
    <mergeCell ref="A6:E6"/>
    <mergeCell ref="G6:I6"/>
  </mergeCells>
  <pageMargins left="0.59027777777777801" right="0.39374999999999999" top="0.39374999999999999" bottom="0.39374999999999999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XET34"/>
  <sheetViews>
    <sheetView zoomScaleNormal="100" workbookViewId="0">
      <selection activeCell="M14" sqref="M14"/>
    </sheetView>
  </sheetViews>
  <sheetFormatPr defaultColWidth="9.33203125" defaultRowHeight="12.75" x14ac:dyDescent="0.2"/>
  <cols>
    <col min="1" max="1" width="38.6640625" style="36" customWidth="1"/>
    <col min="2" max="2" width="6.33203125" style="37" customWidth="1"/>
    <col min="3" max="3" width="10.5" style="38" customWidth="1"/>
    <col min="4" max="4" width="19.1640625" style="39" customWidth="1"/>
    <col min="5" max="5" width="20.83203125" style="39" customWidth="1"/>
    <col min="6" max="7" width="9.33203125" style="40" hidden="1"/>
    <col min="8" max="9" width="9.33203125" style="41" hidden="1"/>
    <col min="10" max="16353" width="9.33203125" style="40"/>
    <col min="16354" max="16384" width="12.83203125" customWidth="1"/>
  </cols>
  <sheetData>
    <row r="2" spans="1:9 16354:16374" s="47" customFormat="1" ht="67.5" customHeight="1" x14ac:dyDescent="0.2">
      <c r="A2" s="42" t="s">
        <v>32</v>
      </c>
      <c r="B2" s="43" t="s">
        <v>33</v>
      </c>
      <c r="C2" s="44" t="s">
        <v>34</v>
      </c>
      <c r="D2" s="45" t="s">
        <v>35</v>
      </c>
      <c r="E2" s="46" t="s">
        <v>36</v>
      </c>
      <c r="H2" s="48"/>
      <c r="I2" s="48"/>
      <c r="XDZ2"/>
      <c r="XEA2"/>
      <c r="XEB2"/>
      <c r="XEC2"/>
      <c r="XED2"/>
      <c r="XEE2"/>
      <c r="XEF2"/>
      <c r="XEG2"/>
      <c r="XEH2"/>
      <c r="XEI2"/>
      <c r="XEJ2"/>
      <c r="XEK2"/>
      <c r="XEL2"/>
      <c r="XEM2"/>
      <c r="XEN2"/>
      <c r="XEO2"/>
      <c r="XEP2"/>
      <c r="XEQ2"/>
      <c r="XER2"/>
      <c r="XES2"/>
      <c r="XET2"/>
    </row>
    <row r="3" spans="1:9 16354:16374" s="52" customFormat="1" ht="11.25" customHeight="1" x14ac:dyDescent="0.2">
      <c r="A3" s="49" t="s">
        <v>37</v>
      </c>
      <c r="B3" s="50" t="s">
        <v>38</v>
      </c>
      <c r="C3" s="51">
        <v>1</v>
      </c>
      <c r="D3" s="51">
        <v>2</v>
      </c>
      <c r="E3" s="51">
        <v>3</v>
      </c>
      <c r="H3" s="53"/>
      <c r="I3" s="53"/>
      <c r="XDZ3"/>
      <c r="XEA3"/>
      <c r="XEB3"/>
      <c r="XEC3"/>
      <c r="XED3"/>
      <c r="XEE3"/>
      <c r="XEF3"/>
      <c r="XEG3"/>
      <c r="XEH3"/>
      <c r="XEI3"/>
      <c r="XEJ3"/>
      <c r="XEK3"/>
      <c r="XEL3"/>
      <c r="XEM3"/>
      <c r="XEN3"/>
      <c r="XEO3"/>
      <c r="XEP3"/>
      <c r="XEQ3"/>
      <c r="XER3"/>
      <c r="XES3"/>
      <c r="XET3"/>
    </row>
    <row r="4" spans="1:9 16354:16374" ht="55.5" customHeight="1" x14ac:dyDescent="0.2">
      <c r="A4" s="54" t="s">
        <v>39</v>
      </c>
      <c r="B4" s="50" t="s">
        <v>40</v>
      </c>
      <c r="C4" s="75">
        <v>396042</v>
      </c>
      <c r="D4" s="75">
        <v>2193200.7999999998</v>
      </c>
      <c r="E4" s="75">
        <v>5537.8</v>
      </c>
      <c r="F4" s="38">
        <f>SUM(C5:C16)</f>
        <v>368610</v>
      </c>
      <c r="G4" s="39">
        <f>SUM(D5:D16)</f>
        <v>1785805.4</v>
      </c>
      <c r="H4" s="56">
        <f>F4-C4</f>
        <v>-27432</v>
      </c>
      <c r="I4" s="57">
        <f>G4-D4</f>
        <v>-407395.39999999991</v>
      </c>
    </row>
    <row r="5" spans="1:9 16354:16374" ht="12.75" customHeight="1" x14ac:dyDescent="0.2">
      <c r="A5" s="54" t="s">
        <v>41</v>
      </c>
      <c r="B5" s="50" t="s">
        <v>42</v>
      </c>
      <c r="C5" s="75">
        <v>78</v>
      </c>
      <c r="D5" s="75">
        <v>57.4</v>
      </c>
      <c r="E5" s="75">
        <v>735.57</v>
      </c>
    </row>
    <row r="6" spans="1:9 16354:16374" ht="12.75" customHeight="1" x14ac:dyDescent="0.2">
      <c r="A6" s="54" t="s">
        <v>43</v>
      </c>
      <c r="B6" s="50" t="s">
        <v>44</v>
      </c>
      <c r="C6" s="75">
        <v>167</v>
      </c>
      <c r="D6" s="75">
        <v>160.80000000000001</v>
      </c>
      <c r="E6" s="75">
        <v>963.04</v>
      </c>
    </row>
    <row r="7" spans="1:9 16354:16374" ht="12.75" customHeight="1" x14ac:dyDescent="0.2">
      <c r="A7" s="54" t="s">
        <v>45</v>
      </c>
      <c r="B7" s="50" t="s">
        <v>46</v>
      </c>
      <c r="C7" s="75">
        <v>1</v>
      </c>
      <c r="D7" s="75">
        <v>1.1000000000000001</v>
      </c>
      <c r="E7" s="75">
        <v>1098.6300000000001</v>
      </c>
    </row>
    <row r="8" spans="1:9 16354:16374" ht="12.75" customHeight="1" x14ac:dyDescent="0.2">
      <c r="A8" s="54" t="s">
        <v>47</v>
      </c>
      <c r="B8" s="50" t="s">
        <v>48</v>
      </c>
      <c r="C8" s="75">
        <v>28</v>
      </c>
      <c r="D8" s="75">
        <v>32</v>
      </c>
      <c r="E8" s="75">
        <v>1142.1300000000001</v>
      </c>
    </row>
    <row r="9" spans="1:9 16354:16374" ht="12.75" customHeight="1" x14ac:dyDescent="0.2">
      <c r="A9" s="54" t="s">
        <v>49</v>
      </c>
      <c r="B9" s="50" t="s">
        <v>50</v>
      </c>
      <c r="C9" s="75">
        <v>425</v>
      </c>
      <c r="D9" s="75">
        <v>551.4</v>
      </c>
      <c r="E9" s="75">
        <v>1297.44</v>
      </c>
    </row>
    <row r="10" spans="1:9 16354:16374" ht="12.75" customHeight="1" x14ac:dyDescent="0.2">
      <c r="A10" s="54" t="s">
        <v>51</v>
      </c>
      <c r="B10" s="50" t="s">
        <v>52</v>
      </c>
      <c r="C10" s="75">
        <v>34</v>
      </c>
      <c r="D10" s="75">
        <v>46.1</v>
      </c>
      <c r="E10" s="75">
        <v>1356.74</v>
      </c>
    </row>
    <row r="11" spans="1:9 16354:16374" ht="12.75" customHeight="1" x14ac:dyDescent="0.2">
      <c r="A11" s="54" t="s">
        <v>53</v>
      </c>
      <c r="B11" s="50" t="s">
        <v>54</v>
      </c>
      <c r="C11" s="75">
        <v>36</v>
      </c>
      <c r="D11" s="75">
        <v>52.5</v>
      </c>
      <c r="E11" s="75">
        <v>1457.17</v>
      </c>
    </row>
    <row r="12" spans="1:9 16354:16374" ht="12.75" customHeight="1" x14ac:dyDescent="0.2">
      <c r="A12" s="54" t="s">
        <v>55</v>
      </c>
      <c r="B12" s="50" t="s">
        <v>56</v>
      </c>
      <c r="C12" s="75">
        <v>1697</v>
      </c>
      <c r="D12" s="75">
        <v>2911.1</v>
      </c>
      <c r="E12" s="75">
        <v>1715.46</v>
      </c>
    </row>
    <row r="13" spans="1:9 16354:16374" ht="12.75" customHeight="1" x14ac:dyDescent="0.2">
      <c r="A13" s="54" t="s">
        <v>57</v>
      </c>
      <c r="B13" s="50" t="s">
        <v>58</v>
      </c>
      <c r="C13" s="75">
        <v>12395</v>
      </c>
      <c r="D13" s="75">
        <v>32422.799999999999</v>
      </c>
      <c r="E13" s="75">
        <v>2615.8000000000002</v>
      </c>
    </row>
    <row r="14" spans="1:9 16354:16374" ht="12.75" customHeight="1" x14ac:dyDescent="0.2">
      <c r="A14" s="54" t="s">
        <v>59</v>
      </c>
      <c r="B14" s="50" t="s">
        <v>60</v>
      </c>
      <c r="C14" s="75">
        <v>123301</v>
      </c>
      <c r="D14" s="75">
        <v>441054.6</v>
      </c>
      <c r="E14" s="75">
        <v>3577.06</v>
      </c>
    </row>
    <row r="15" spans="1:9 16354:16374" ht="12.75" customHeight="1" x14ac:dyDescent="0.2">
      <c r="A15" s="54" t="s">
        <v>61</v>
      </c>
      <c r="B15" s="50" t="s">
        <v>62</v>
      </c>
      <c r="C15" s="75">
        <v>88647</v>
      </c>
      <c r="D15" s="75">
        <v>401790.4</v>
      </c>
      <c r="E15" s="75">
        <v>4532.4799999999996</v>
      </c>
    </row>
    <row r="16" spans="1:9 16354:16374" ht="12.75" customHeight="1" x14ac:dyDescent="0.2">
      <c r="A16" s="54" t="s">
        <v>63</v>
      </c>
      <c r="B16" s="50" t="s">
        <v>64</v>
      </c>
      <c r="C16" s="75">
        <v>141801</v>
      </c>
      <c r="D16" s="75">
        <v>906725.2</v>
      </c>
      <c r="E16" s="75">
        <v>6394.35</v>
      </c>
    </row>
    <row r="17" spans="1:9 16354:16374" ht="12.75" customHeight="1" x14ac:dyDescent="0.2">
      <c r="A17" s="54" t="s">
        <v>65</v>
      </c>
      <c r="B17" s="58" t="s">
        <v>66</v>
      </c>
      <c r="C17" s="75">
        <v>27432</v>
      </c>
      <c r="D17" s="75">
        <v>407395.4</v>
      </c>
      <c r="E17" s="75">
        <v>14851.1</v>
      </c>
    </row>
    <row r="18" spans="1:9 16354:16374" ht="45.75" customHeight="1" x14ac:dyDescent="0.2">
      <c r="A18" s="54" t="s">
        <v>67</v>
      </c>
      <c r="B18" s="58" t="s">
        <v>68</v>
      </c>
      <c r="C18" s="75">
        <v>303542</v>
      </c>
      <c r="D18" s="75">
        <v>1743848.2</v>
      </c>
      <c r="E18" s="75">
        <v>5745</v>
      </c>
      <c r="F18" s="38">
        <f>SUM(C18:C23)</f>
        <v>396042</v>
      </c>
      <c r="G18" s="39">
        <f>SUM(D18:D23)</f>
        <v>2193200.7999999998</v>
      </c>
      <c r="H18" s="56">
        <f>F18-C4</f>
        <v>0</v>
      </c>
      <c r="I18" s="57">
        <f>G18-D4</f>
        <v>0</v>
      </c>
    </row>
    <row r="19" spans="1:9 16354:16374" ht="14.25" customHeight="1" x14ac:dyDescent="0.2">
      <c r="A19" s="54" t="s">
        <v>69</v>
      </c>
      <c r="B19" s="58" t="s">
        <v>70</v>
      </c>
      <c r="C19" s="75">
        <v>64216</v>
      </c>
      <c r="D19" s="75">
        <v>305209.09999999998</v>
      </c>
      <c r="E19" s="75">
        <v>4752.8500000000004</v>
      </c>
    </row>
    <row r="20" spans="1:9 16354:16374" ht="14.25" customHeight="1" x14ac:dyDescent="0.2">
      <c r="A20" s="54" t="s">
        <v>71</v>
      </c>
      <c r="B20" s="58" t="s">
        <v>72</v>
      </c>
      <c r="C20" s="75">
        <v>18710</v>
      </c>
      <c r="D20" s="75">
        <v>82330.2</v>
      </c>
      <c r="E20" s="75">
        <v>4400.33</v>
      </c>
    </row>
    <row r="21" spans="1:9 16354:16374" ht="14.25" customHeight="1" x14ac:dyDescent="0.2">
      <c r="A21" s="54" t="s">
        <v>73</v>
      </c>
      <c r="B21" s="58" t="s">
        <v>74</v>
      </c>
      <c r="C21" s="75">
        <v>7338</v>
      </c>
      <c r="D21" s="75">
        <v>40377</v>
      </c>
      <c r="E21" s="75">
        <v>5502.46</v>
      </c>
    </row>
    <row r="22" spans="1:9 16354:16374" ht="14.25" customHeight="1" x14ac:dyDescent="0.2">
      <c r="A22" s="54" t="s">
        <v>75</v>
      </c>
      <c r="B22" s="58" t="s">
        <v>76</v>
      </c>
      <c r="C22" s="75">
        <v>2100</v>
      </c>
      <c r="D22" s="75">
        <v>6682.8</v>
      </c>
      <c r="E22" s="75">
        <v>3182.28</v>
      </c>
    </row>
    <row r="23" spans="1:9 16354:16374" ht="14.25" customHeight="1" x14ac:dyDescent="0.2">
      <c r="A23" s="54" t="s">
        <v>77</v>
      </c>
      <c r="B23" s="58" t="s">
        <v>78</v>
      </c>
      <c r="C23" s="75">
        <v>136</v>
      </c>
      <c r="D23" s="75">
        <v>14753.5</v>
      </c>
      <c r="E23" s="75">
        <v>108481.33</v>
      </c>
    </row>
    <row r="24" spans="1:9 16354:16374" ht="42.75" customHeight="1" x14ac:dyDescent="0.2">
      <c r="A24" s="54" t="s">
        <v>79</v>
      </c>
      <c r="B24" s="58" t="s">
        <v>80</v>
      </c>
      <c r="C24" s="75">
        <v>2846</v>
      </c>
      <c r="D24" s="75">
        <v>4684.6000000000004</v>
      </c>
      <c r="E24" s="75">
        <v>1646.03</v>
      </c>
      <c r="F24" s="38">
        <f>SUM(C24:C26)</f>
        <v>396042</v>
      </c>
      <c r="G24" s="39">
        <f>SUM(D24:D26)</f>
        <v>2193200.7999999998</v>
      </c>
      <c r="H24" s="56">
        <f>F24-C4</f>
        <v>0</v>
      </c>
      <c r="I24" s="57">
        <f>G24-D4</f>
        <v>0</v>
      </c>
    </row>
    <row r="25" spans="1:9 16354:16374" ht="11.25" customHeight="1" x14ac:dyDescent="0.2">
      <c r="A25" s="54" t="s">
        <v>81</v>
      </c>
      <c r="B25" s="58" t="s">
        <v>82</v>
      </c>
      <c r="C25" s="75">
        <v>10397</v>
      </c>
      <c r="D25" s="75">
        <v>26980.2</v>
      </c>
      <c r="E25" s="75">
        <v>2595</v>
      </c>
    </row>
    <row r="26" spans="1:9 16354:16374" ht="11.25" customHeight="1" x14ac:dyDescent="0.2">
      <c r="A26" s="54" t="s">
        <v>83</v>
      </c>
      <c r="B26" s="58" t="s">
        <v>84</v>
      </c>
      <c r="C26" s="75">
        <v>382799</v>
      </c>
      <c r="D26" s="75">
        <v>2161536</v>
      </c>
      <c r="E26" s="75">
        <v>5646.66</v>
      </c>
    </row>
    <row r="27" spans="1:9 16354:16374" ht="22.5" customHeight="1" x14ac:dyDescent="0.2">
      <c r="A27" s="54" t="s">
        <v>85</v>
      </c>
      <c r="B27" s="58" t="s">
        <v>86</v>
      </c>
      <c r="C27" s="75">
        <v>95614</v>
      </c>
      <c r="D27" s="75">
        <v>569188.9</v>
      </c>
      <c r="E27" s="75">
        <v>5952.99</v>
      </c>
    </row>
    <row r="28" spans="1:9 16354:16374" s="61" customFormat="1" ht="22.5" customHeight="1" x14ac:dyDescent="0.2">
      <c r="A28" s="54" t="s">
        <v>87</v>
      </c>
      <c r="B28" s="58" t="s">
        <v>88</v>
      </c>
      <c r="C28" s="59">
        <v>0</v>
      </c>
      <c r="D28" s="60">
        <v>0</v>
      </c>
      <c r="E28" s="60">
        <v>0</v>
      </c>
      <c r="XDZ28"/>
      <c r="XEA28"/>
      <c r="XEB28"/>
      <c r="XEC28"/>
      <c r="XED28"/>
      <c r="XEE28"/>
      <c r="XEF28"/>
      <c r="XEG28"/>
      <c r="XEH28"/>
      <c r="XEI28"/>
      <c r="XEJ28"/>
      <c r="XEK28"/>
      <c r="XEL28"/>
      <c r="XEM28"/>
      <c r="XEN28"/>
      <c r="XEO28"/>
      <c r="XEP28"/>
      <c r="XEQ28"/>
      <c r="XER28"/>
      <c r="XES28"/>
      <c r="XET28"/>
    </row>
    <row r="29" spans="1:9 16354:16374" s="61" customFormat="1" ht="6.75" customHeight="1" x14ac:dyDescent="0.2">
      <c r="A29" s="62"/>
      <c r="B29" s="63"/>
      <c r="C29" s="64"/>
      <c r="D29" s="65"/>
      <c r="E29" s="65"/>
      <c r="XDZ29"/>
      <c r="XEA29"/>
      <c r="XEB29"/>
      <c r="XEC29"/>
      <c r="XED29"/>
      <c r="XEE29"/>
      <c r="XEF29"/>
      <c r="XEG29"/>
      <c r="XEH29"/>
      <c r="XEI29"/>
      <c r="XEJ29"/>
      <c r="XEK29"/>
      <c r="XEL29"/>
      <c r="XEM29"/>
      <c r="XEN29"/>
      <c r="XEO29"/>
      <c r="XEP29"/>
      <c r="XEQ29"/>
      <c r="XER29"/>
      <c r="XES29"/>
      <c r="XET29"/>
    </row>
    <row r="30" spans="1:9 16354:16374" ht="11.25" customHeight="1" x14ac:dyDescent="0.2">
      <c r="A30" s="73" t="s">
        <v>89</v>
      </c>
      <c r="B30" s="73"/>
      <c r="C30" s="73"/>
      <c r="D30" s="73"/>
      <c r="E30" s="73"/>
    </row>
    <row r="31" spans="1:9 16354:16374" ht="11.25" customHeight="1" x14ac:dyDescent="0.2">
      <c r="A31" s="73"/>
      <c r="B31" s="73"/>
      <c r="C31" s="73"/>
      <c r="D31" s="73"/>
      <c r="E31" s="73"/>
    </row>
    <row r="32" spans="1:9 16354:16374" ht="40.5" customHeight="1" x14ac:dyDescent="0.2">
      <c r="A32" s="74" t="s">
        <v>90</v>
      </c>
      <c r="B32" s="74"/>
      <c r="C32" s="74"/>
      <c r="D32" s="74" t="s">
        <v>91</v>
      </c>
      <c r="E32" s="74"/>
      <c r="F32" s="74"/>
      <c r="G32" s="74"/>
    </row>
    <row r="34" spans="1:3" ht="22.5" customHeight="1" x14ac:dyDescent="0.2">
      <c r="A34" s="74" t="s">
        <v>92</v>
      </c>
      <c r="B34" s="74"/>
      <c r="C34" s="74"/>
    </row>
  </sheetData>
  <mergeCells count="4">
    <mergeCell ref="A30:E31"/>
    <mergeCell ref="A32:C32"/>
    <mergeCell ref="D32:G32"/>
    <mergeCell ref="A34:C34"/>
  </mergeCells>
  <pageMargins left="0.39374999999999999" right="0.39374999999999999" top="0.39374999999999999" bottom="0.39374999999999999" header="0.511811023622047" footer="0.118055555555556"/>
  <pageSetup paperSize="9" orientation="portrait" horizontalDpi="300" verticalDpi="300"/>
  <headerFooter>
    <oddFooter>&amp;R&amp;6&amp;P/&amp;N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G13"/>
  <sheetViews>
    <sheetView zoomScaleNormal="100" workbookViewId="0">
      <selection activeCell="D29" sqref="D29"/>
    </sheetView>
  </sheetViews>
  <sheetFormatPr defaultColWidth="9.33203125" defaultRowHeight="12.75" x14ac:dyDescent="0.2"/>
  <cols>
    <col min="3" max="3" width="10.83203125" customWidth="1"/>
  </cols>
  <sheetData>
    <row r="2" spans="2:7" x14ac:dyDescent="0.2">
      <c r="B2" s="15" t="s">
        <v>93</v>
      </c>
      <c r="G2" s="15" t="s">
        <v>94</v>
      </c>
    </row>
    <row r="3" spans="2:7" x14ac:dyDescent="0.2">
      <c r="B3" s="15" t="s">
        <v>40</v>
      </c>
      <c r="C3" s="66">
        <f>'5pf'!C4</f>
        <v>396042</v>
      </c>
      <c r="D3" s="15" t="s">
        <v>95</v>
      </c>
      <c r="E3" s="15" t="s">
        <v>96</v>
      </c>
      <c r="F3" s="66">
        <f>SUM('5pf'!C5:C17)</f>
        <v>396042</v>
      </c>
      <c r="G3" t="str">
        <f>IF(F3=C3,"+","-")</f>
        <v>+</v>
      </c>
    </row>
    <row r="4" spans="2:7" x14ac:dyDescent="0.2">
      <c r="B4" s="15" t="s">
        <v>40</v>
      </c>
      <c r="C4" s="66">
        <f>'5pf'!C4</f>
        <v>396042</v>
      </c>
      <c r="D4" s="15" t="s">
        <v>95</v>
      </c>
      <c r="E4" s="15" t="s">
        <v>97</v>
      </c>
      <c r="F4" s="66">
        <f>SUM('5pf'!C18:C23)</f>
        <v>396042</v>
      </c>
      <c r="G4" t="str">
        <f>IF(F4=C4,"+","-")</f>
        <v>+</v>
      </c>
    </row>
    <row r="5" spans="2:7" x14ac:dyDescent="0.2">
      <c r="B5" s="15" t="s">
        <v>40</v>
      </c>
      <c r="C5" s="66">
        <f>'5pf'!C4</f>
        <v>396042</v>
      </c>
      <c r="D5" s="15" t="s">
        <v>95</v>
      </c>
      <c r="E5" s="15" t="s">
        <v>98</v>
      </c>
      <c r="F5" s="66">
        <f>SUM('5pf'!C24:C26)</f>
        <v>396042</v>
      </c>
      <c r="G5" t="str">
        <f>IF(F5=C5,"+","-")</f>
        <v>+</v>
      </c>
    </row>
    <row r="6" spans="2:7" x14ac:dyDescent="0.2">
      <c r="B6" s="15" t="s">
        <v>40</v>
      </c>
      <c r="C6" s="66">
        <f>'5pf'!C4</f>
        <v>396042</v>
      </c>
      <c r="D6" s="15" t="s">
        <v>99</v>
      </c>
      <c r="E6" s="15" t="s">
        <v>86</v>
      </c>
      <c r="F6" s="66">
        <f>'5pf'!C27</f>
        <v>95614</v>
      </c>
      <c r="G6" t="str">
        <f>IF(F6&lt;=C6,"+","-")</f>
        <v>+</v>
      </c>
    </row>
    <row r="7" spans="2:7" x14ac:dyDescent="0.2">
      <c r="B7" s="15" t="s">
        <v>88</v>
      </c>
      <c r="C7" s="66">
        <f>'5pf'!C28</f>
        <v>0</v>
      </c>
      <c r="D7" s="15" t="s">
        <v>95</v>
      </c>
      <c r="E7" s="15" t="s">
        <v>100</v>
      </c>
      <c r="F7" s="66">
        <f>'5pf (раб)'!C28</f>
        <v>0</v>
      </c>
      <c r="G7" t="str">
        <f>IF(F7=C7,"+","-")</f>
        <v>+</v>
      </c>
    </row>
    <row r="8" spans="2:7" x14ac:dyDescent="0.2">
      <c r="B8" s="15" t="s">
        <v>101</v>
      </c>
    </row>
    <row r="9" spans="2:7" x14ac:dyDescent="0.2">
      <c r="B9" s="15" t="s">
        <v>40</v>
      </c>
      <c r="C9" s="67">
        <f>'5pf'!D4</f>
        <v>2193200.7999999998</v>
      </c>
      <c r="D9" s="15" t="s">
        <v>95</v>
      </c>
      <c r="E9" s="15" t="s">
        <v>96</v>
      </c>
      <c r="F9" s="67">
        <f>SUM('5pf'!D5:D17)</f>
        <v>2193200.7999999998</v>
      </c>
      <c r="G9" t="str">
        <f>IF(F9=C9,"+","-")</f>
        <v>+</v>
      </c>
    </row>
    <row r="10" spans="2:7" x14ac:dyDescent="0.2">
      <c r="B10" s="15" t="s">
        <v>40</v>
      </c>
      <c r="C10" s="67">
        <f>'5pf'!D4</f>
        <v>2193200.7999999998</v>
      </c>
      <c r="D10" s="15" t="s">
        <v>95</v>
      </c>
      <c r="E10" s="15" t="s">
        <v>97</v>
      </c>
      <c r="F10" s="67">
        <f>SUM('5pf'!D18:D23)</f>
        <v>2193200.7999999998</v>
      </c>
      <c r="G10" t="str">
        <f>IF(F10=C10,"+","-")</f>
        <v>+</v>
      </c>
    </row>
    <row r="11" spans="2:7" x14ac:dyDescent="0.2">
      <c r="B11" s="15" t="s">
        <v>40</v>
      </c>
      <c r="C11" s="67">
        <f>'5pf'!D4</f>
        <v>2193200.7999999998</v>
      </c>
      <c r="D11" s="15" t="s">
        <v>95</v>
      </c>
      <c r="E11" s="15" t="s">
        <v>98</v>
      </c>
      <c r="F11" s="67">
        <f>SUM('5pf'!D24:D26)</f>
        <v>2193200.7999999998</v>
      </c>
      <c r="G11" t="str">
        <f>IF(F11=C11,"+","-")</f>
        <v>+</v>
      </c>
    </row>
    <row r="12" spans="2:7" x14ac:dyDescent="0.2">
      <c r="B12" s="15" t="s">
        <v>40</v>
      </c>
      <c r="C12" s="67">
        <f>'5pf'!D4</f>
        <v>2193200.7999999998</v>
      </c>
      <c r="D12" s="15" t="s">
        <v>99</v>
      </c>
      <c r="E12" s="15" t="s">
        <v>86</v>
      </c>
      <c r="F12" s="67">
        <f>'5pf'!D27</f>
        <v>569188.9</v>
      </c>
      <c r="G12" t="str">
        <f>IF(F12&lt;=C12,"+","-")</f>
        <v>+</v>
      </c>
    </row>
    <row r="13" spans="2:7" x14ac:dyDescent="0.2">
      <c r="B13" s="15" t="s">
        <v>88</v>
      </c>
      <c r="C13" s="67">
        <f>'5pf'!D28</f>
        <v>0</v>
      </c>
      <c r="D13" s="15" t="s">
        <v>95</v>
      </c>
      <c r="E13" s="15" t="s">
        <v>100</v>
      </c>
      <c r="F13" s="67">
        <f>'5pf (раб)'!D28</f>
        <v>0</v>
      </c>
      <c r="G13" t="str">
        <f>IF(F13=C13,"+","-")</f>
        <v>+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27"/>
  <sheetViews>
    <sheetView topLeftCell="A7" zoomScaleNormal="100" workbookViewId="0">
      <selection activeCell="D30" sqref="D30"/>
    </sheetView>
  </sheetViews>
  <sheetFormatPr defaultColWidth="9.33203125" defaultRowHeight="12.75" x14ac:dyDescent="0.2"/>
  <cols>
    <col min="1" max="1" width="12.33203125" customWidth="1"/>
    <col min="2" max="2" width="9.83203125" customWidth="1"/>
    <col min="3" max="3" width="11.33203125" customWidth="1"/>
    <col min="4" max="4" width="12.33203125" customWidth="1"/>
    <col min="5" max="5" width="15.6640625" customWidth="1"/>
    <col min="6" max="6" width="17.6640625" customWidth="1"/>
    <col min="7" max="7" width="21.33203125" customWidth="1"/>
    <col min="8" max="8" width="11.33203125" customWidth="1"/>
    <col min="9" max="9" width="16" customWidth="1"/>
  </cols>
  <sheetData>
    <row r="1" spans="1:9" x14ac:dyDescent="0.2">
      <c r="A1" s="14" t="s">
        <v>0</v>
      </c>
      <c r="B1" s="14"/>
      <c r="C1" s="14"/>
      <c r="D1" s="14"/>
      <c r="E1" s="14"/>
      <c r="F1" s="14"/>
      <c r="G1" s="14"/>
    </row>
    <row r="2" spans="1:9" x14ac:dyDescent="0.2">
      <c r="A2" s="15"/>
    </row>
    <row r="3" spans="1:9" ht="35.25" customHeight="1" x14ac:dyDescent="0.25">
      <c r="A3" s="13" t="s">
        <v>102</v>
      </c>
      <c r="B3" s="13"/>
      <c r="C3" s="13"/>
      <c r="D3" s="13"/>
      <c r="E3" s="13"/>
      <c r="F3" s="13"/>
      <c r="G3" s="13"/>
    </row>
    <row r="4" spans="1:9" ht="15.75" customHeight="1" x14ac:dyDescent="0.25">
      <c r="B4" s="16"/>
      <c r="D4" s="17" t="s">
        <v>2</v>
      </c>
      <c r="E4" s="12" t="s">
        <v>105</v>
      </c>
      <c r="F4" s="12"/>
    </row>
    <row r="5" spans="1:9" ht="16.5" customHeight="1" x14ac:dyDescent="0.25">
      <c r="A5" s="18"/>
    </row>
    <row r="6" spans="1:9" ht="14.25" customHeight="1" x14ac:dyDescent="0.2">
      <c r="A6" s="11" t="s">
        <v>3</v>
      </c>
      <c r="B6" s="11"/>
      <c r="C6" s="11"/>
      <c r="D6" s="11"/>
      <c r="E6" s="11"/>
      <c r="F6" s="19" t="s">
        <v>4</v>
      </c>
      <c r="G6" s="10" t="s">
        <v>5</v>
      </c>
      <c r="H6" s="10"/>
      <c r="I6" s="10"/>
    </row>
    <row r="7" spans="1:9" ht="7.5" customHeight="1" x14ac:dyDescent="0.2">
      <c r="A7" s="20"/>
      <c r="B7" s="21"/>
      <c r="C7" s="21"/>
      <c r="D7" s="21"/>
      <c r="E7" s="22"/>
      <c r="F7" s="23"/>
      <c r="G7" s="24"/>
    </row>
    <row r="8" spans="1:9" ht="34.5" customHeight="1" x14ac:dyDescent="0.2">
      <c r="A8" s="9" t="s">
        <v>6</v>
      </c>
      <c r="B8" s="9"/>
      <c r="C8" s="9"/>
      <c r="D8" s="9"/>
      <c r="E8" s="9"/>
      <c r="F8" s="25"/>
      <c r="G8" s="8" t="s">
        <v>7</v>
      </c>
      <c r="H8" s="8"/>
      <c r="I8" s="8"/>
    </row>
    <row r="9" spans="1:9" ht="25.5" customHeight="1" x14ac:dyDescent="0.2">
      <c r="A9" s="7" t="s">
        <v>8</v>
      </c>
      <c r="B9" s="7"/>
      <c r="C9" s="7"/>
      <c r="D9" s="7"/>
      <c r="E9" s="7"/>
      <c r="F9" s="6" t="s">
        <v>9</v>
      </c>
      <c r="G9" s="8"/>
      <c r="H9" s="8"/>
      <c r="I9" s="8"/>
    </row>
    <row r="10" spans="1:9" ht="13.5" customHeight="1" x14ac:dyDescent="0.2">
      <c r="A10" s="5" t="s">
        <v>10</v>
      </c>
      <c r="B10" s="5"/>
      <c r="C10" s="5"/>
      <c r="D10" s="5"/>
      <c r="E10" s="5"/>
      <c r="F10" s="6"/>
      <c r="G10" s="8"/>
      <c r="H10" s="8"/>
      <c r="I10" s="8"/>
    </row>
    <row r="11" spans="1:9" ht="29.25" customHeight="1" x14ac:dyDescent="0.2">
      <c r="A11" s="9" t="s">
        <v>11</v>
      </c>
      <c r="B11" s="9"/>
      <c r="C11" s="9"/>
      <c r="D11" s="9"/>
      <c r="E11" s="9"/>
      <c r="F11" s="26"/>
      <c r="G11" s="8"/>
      <c r="H11" s="8"/>
      <c r="I11" s="8"/>
    </row>
    <row r="12" spans="1:9" ht="13.5" customHeight="1" x14ac:dyDescent="0.2">
      <c r="A12" s="4" t="s">
        <v>12</v>
      </c>
      <c r="B12" s="4"/>
      <c r="C12" s="4"/>
      <c r="D12" s="4"/>
      <c r="E12" s="4"/>
      <c r="F12" s="6" t="s">
        <v>13</v>
      </c>
      <c r="G12" s="27"/>
    </row>
    <row r="13" spans="1:9" ht="51.75" customHeight="1" x14ac:dyDescent="0.2">
      <c r="A13" s="3" t="s">
        <v>14</v>
      </c>
      <c r="B13" s="3"/>
      <c r="C13" s="3"/>
      <c r="D13" s="3"/>
      <c r="E13" s="3"/>
      <c r="F13" s="6"/>
      <c r="G13" s="27"/>
      <c r="H13" s="28"/>
      <c r="I13" s="28" t="s">
        <v>15</v>
      </c>
    </row>
    <row r="14" spans="1:9" ht="25.5" customHeight="1" x14ac:dyDescent="0.2">
      <c r="A14" s="9" t="s">
        <v>16</v>
      </c>
      <c r="B14" s="9"/>
      <c r="C14" s="9"/>
      <c r="D14" s="9"/>
      <c r="E14" s="9"/>
      <c r="F14" s="2" t="s">
        <v>17</v>
      </c>
      <c r="G14" s="27"/>
    </row>
    <row r="15" spans="1:9" ht="12.75" customHeight="1" x14ac:dyDescent="0.2">
      <c r="A15" s="3" t="s">
        <v>18</v>
      </c>
      <c r="B15" s="3"/>
      <c r="C15" s="3"/>
      <c r="D15" s="3"/>
      <c r="E15" s="3"/>
      <c r="F15" s="2"/>
      <c r="G15" s="27"/>
    </row>
    <row r="16" spans="1:9" ht="13.5" customHeight="1" x14ac:dyDescent="0.2">
      <c r="A16" s="15"/>
    </row>
    <row r="17" spans="1:9" s="29" customFormat="1" ht="13.5" customHeight="1" x14ac:dyDescent="0.2">
      <c r="A17" s="1" t="s">
        <v>19</v>
      </c>
      <c r="B17" s="1"/>
      <c r="C17" s="1"/>
      <c r="D17" s="1"/>
      <c r="E17" s="1"/>
      <c r="F17" s="1"/>
      <c r="G17" s="1"/>
      <c r="H17" s="1"/>
      <c r="I17" s="1"/>
    </row>
    <row r="18" spans="1:9" s="29" customFormat="1" ht="14.25" customHeight="1" x14ac:dyDescent="0.2">
      <c r="A18" s="69" t="s">
        <v>20</v>
      </c>
      <c r="B18" s="69"/>
      <c r="C18" s="69"/>
      <c r="D18" s="69"/>
      <c r="E18" s="69"/>
      <c r="F18" s="69"/>
      <c r="G18" s="69"/>
      <c r="H18" s="69"/>
      <c r="I18" s="69"/>
    </row>
    <row r="19" spans="1:9" s="29" customFormat="1" ht="13.5" customHeight="1" x14ac:dyDescent="0.2">
      <c r="A19" s="70"/>
      <c r="B19" s="70"/>
      <c r="C19" s="70"/>
      <c r="D19" s="70"/>
      <c r="E19" s="70"/>
      <c r="F19" s="70"/>
      <c r="G19" s="70"/>
      <c r="H19" s="70"/>
      <c r="I19" s="70"/>
    </row>
    <row r="20" spans="1:9" s="29" customFormat="1" ht="13.5" customHeight="1" x14ac:dyDescent="0.2">
      <c r="A20" s="1" t="s">
        <v>21</v>
      </c>
      <c r="B20" s="1"/>
      <c r="C20" s="1"/>
      <c r="D20" s="1"/>
      <c r="E20" s="1"/>
      <c r="F20" s="1"/>
      <c r="G20" s="1"/>
      <c r="H20" s="1"/>
      <c r="I20" s="1"/>
    </row>
    <row r="21" spans="1:9" s="29" customFormat="1" ht="13.5" customHeight="1" x14ac:dyDescent="0.2">
      <c r="A21" s="70"/>
      <c r="B21" s="70"/>
      <c r="C21" s="70"/>
      <c r="D21" s="70"/>
      <c r="E21" s="70"/>
      <c r="F21" s="70"/>
      <c r="G21" s="70"/>
      <c r="H21" s="70"/>
      <c r="I21" s="70"/>
    </row>
    <row r="22" spans="1:9" s="29" customFormat="1" ht="13.5" customHeight="1" x14ac:dyDescent="0.2">
      <c r="A22" s="70"/>
      <c r="B22" s="70"/>
      <c r="C22" s="70"/>
      <c r="D22" s="70"/>
      <c r="E22" s="70"/>
      <c r="F22" s="70"/>
      <c r="G22" s="70"/>
      <c r="H22" s="70"/>
      <c r="I22" s="70"/>
    </row>
    <row r="23" spans="1:9" s="29" customFormat="1" ht="13.5" customHeight="1" x14ac:dyDescent="0.2">
      <c r="A23" s="71" t="s">
        <v>22</v>
      </c>
      <c r="B23" s="71" t="s">
        <v>23</v>
      </c>
      <c r="C23" s="71"/>
      <c r="D23" s="71"/>
      <c r="E23" s="71"/>
      <c r="F23" s="71"/>
      <c r="G23" s="71"/>
      <c r="H23" s="71"/>
      <c r="I23" s="71"/>
    </row>
    <row r="24" spans="1:9" s="29" customFormat="1" ht="67.5" customHeight="1" x14ac:dyDescent="0.2">
      <c r="A24" s="71"/>
      <c r="B24" s="30" t="s">
        <v>24</v>
      </c>
      <c r="C24" s="30" t="s">
        <v>25</v>
      </c>
      <c r="D24" s="30" t="s">
        <v>26</v>
      </c>
      <c r="E24" s="30" t="s">
        <v>27</v>
      </c>
      <c r="F24" s="30" t="s">
        <v>28</v>
      </c>
      <c r="G24" s="30" t="s">
        <v>29</v>
      </c>
      <c r="H24" s="30"/>
      <c r="I24" s="30" t="s">
        <v>30</v>
      </c>
    </row>
    <row r="25" spans="1:9" s="35" customFormat="1" ht="13.5" customHeight="1" x14ac:dyDescent="0.2">
      <c r="A25" s="31">
        <v>1</v>
      </c>
      <c r="B25" s="32">
        <v>2</v>
      </c>
      <c r="C25" s="32">
        <v>3</v>
      </c>
      <c r="D25" s="33">
        <v>4</v>
      </c>
      <c r="E25" s="32">
        <v>5</v>
      </c>
      <c r="F25" s="32">
        <v>6</v>
      </c>
      <c r="G25" s="32">
        <v>7</v>
      </c>
      <c r="H25" s="32">
        <v>8</v>
      </c>
      <c r="I25" s="34">
        <v>9</v>
      </c>
    </row>
    <row r="26" spans="1:9" s="29" customFormat="1" x14ac:dyDescent="0.2">
      <c r="A26" s="72" t="s">
        <v>31</v>
      </c>
      <c r="B26" s="72"/>
      <c r="C26" s="72"/>
      <c r="D26" s="72"/>
      <c r="E26" s="72"/>
      <c r="F26" s="72"/>
    </row>
    <row r="27" spans="1:9" s="29" customFormat="1" x14ac:dyDescent="0.2"/>
  </sheetData>
  <mergeCells count="26">
    <mergeCell ref="A22:I22"/>
    <mergeCell ref="A23:A24"/>
    <mergeCell ref="B23:I23"/>
    <mergeCell ref="A26:F26"/>
    <mergeCell ref="A17:I17"/>
    <mergeCell ref="A18:I18"/>
    <mergeCell ref="A19:I19"/>
    <mergeCell ref="A20:I20"/>
    <mergeCell ref="A21:I21"/>
    <mergeCell ref="A12:E12"/>
    <mergeCell ref="F12:F13"/>
    <mergeCell ref="A13:E13"/>
    <mergeCell ref="A14:E14"/>
    <mergeCell ref="F14:F15"/>
    <mergeCell ref="A15:E15"/>
    <mergeCell ref="A8:E8"/>
    <mergeCell ref="G8:I11"/>
    <mergeCell ref="A9:E9"/>
    <mergeCell ref="F9:F10"/>
    <mergeCell ref="A10:E10"/>
    <mergeCell ref="A11:E11"/>
    <mergeCell ref="A1:G1"/>
    <mergeCell ref="A3:G3"/>
    <mergeCell ref="E4:F4"/>
    <mergeCell ref="A6:E6"/>
    <mergeCell ref="G6:I6"/>
  </mergeCells>
  <pageMargins left="0.59027777777777801" right="0.39374999999999999" top="0.39374999999999999" bottom="0.39374999999999999" header="0.511811023622047" footer="0.511811023622047"/>
  <pageSetup paperSize="9" orientation="landscape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XEZ34"/>
  <sheetViews>
    <sheetView topLeftCell="A4" zoomScaleNormal="100" workbookViewId="0">
      <selection activeCell="R12" sqref="R12"/>
    </sheetView>
  </sheetViews>
  <sheetFormatPr defaultColWidth="9.33203125" defaultRowHeight="12.75" x14ac:dyDescent="0.2"/>
  <cols>
    <col min="1" max="1" width="42" style="36" customWidth="1"/>
    <col min="2" max="2" width="6.33203125" style="37" customWidth="1"/>
    <col min="3" max="3" width="10.5" style="38" customWidth="1"/>
    <col min="4" max="4" width="19.1640625" style="39" customWidth="1"/>
    <col min="5" max="5" width="20.83203125" style="39" customWidth="1"/>
    <col min="6" max="6" width="9.33203125" style="40" hidden="1"/>
    <col min="7" max="7" width="9.33203125" style="41" hidden="1"/>
    <col min="8" max="9" width="9.33203125" style="40" hidden="1"/>
    <col min="10" max="11" width="9.33203125" style="41" hidden="1"/>
    <col min="12" max="14" width="9.33203125" style="40"/>
    <col min="15" max="15" width="9.33203125" style="40" customWidth="1"/>
    <col min="16" max="16377" width="9.33203125" style="40"/>
    <col min="16378" max="16384" width="12.83203125" customWidth="1"/>
  </cols>
  <sheetData>
    <row r="2" spans="1:11 16378:16380" s="47" customFormat="1" ht="67.5" customHeight="1" x14ac:dyDescent="0.2">
      <c r="A2" s="42" t="s">
        <v>32</v>
      </c>
      <c r="B2" s="43" t="s">
        <v>33</v>
      </c>
      <c r="C2" s="44" t="s">
        <v>103</v>
      </c>
      <c r="D2" s="45" t="s">
        <v>35</v>
      </c>
      <c r="E2" s="46" t="s">
        <v>36</v>
      </c>
      <c r="G2" s="48"/>
      <c r="J2" s="48"/>
      <c r="K2" s="48"/>
      <c r="XEX2"/>
      <c r="XEY2"/>
      <c r="XEZ2"/>
    </row>
    <row r="3" spans="1:11 16378:16380" s="52" customFormat="1" ht="11.25" customHeight="1" x14ac:dyDescent="0.2">
      <c r="A3" s="49" t="s">
        <v>37</v>
      </c>
      <c r="B3" s="50" t="s">
        <v>38</v>
      </c>
      <c r="C3" s="51">
        <v>1</v>
      </c>
      <c r="D3" s="51">
        <v>2</v>
      </c>
      <c r="E3" s="51">
        <v>3</v>
      </c>
      <c r="G3" s="53"/>
      <c r="J3" s="53"/>
      <c r="K3" s="53"/>
      <c r="XEX3"/>
      <c r="XEY3"/>
      <c r="XEZ3"/>
    </row>
    <row r="4" spans="1:11 16378:16380" ht="55.5" customHeight="1" x14ac:dyDescent="0.2">
      <c r="A4" s="54" t="s">
        <v>39</v>
      </c>
      <c r="B4" s="50" t="s">
        <v>40</v>
      </c>
      <c r="C4" s="76">
        <v>95614</v>
      </c>
      <c r="D4" s="76">
        <v>569188.9</v>
      </c>
      <c r="E4" s="76">
        <v>5952.99</v>
      </c>
      <c r="F4" s="40" t="e">
        <v>#NAME?</v>
      </c>
      <c r="G4" s="56" t="e">
        <f t="shared" ref="G4:G15" si="0">F4-C4</f>
        <v>#NAME?</v>
      </c>
      <c r="H4" s="38">
        <f>SUM(C5:C15)</f>
        <v>54156</v>
      </c>
      <c r="I4" s="39">
        <f>SUM(D5:D17)</f>
        <v>569188.9</v>
      </c>
      <c r="J4" s="56">
        <f>H4-C4</f>
        <v>-41458</v>
      </c>
      <c r="K4" s="57">
        <f>I4-D4</f>
        <v>0</v>
      </c>
    </row>
    <row r="5" spans="1:11 16378:16380" ht="12.75" customHeight="1" x14ac:dyDescent="0.2">
      <c r="A5" s="54" t="s">
        <v>41</v>
      </c>
      <c r="B5" s="50" t="s">
        <v>42</v>
      </c>
      <c r="C5" s="77">
        <v>11</v>
      </c>
      <c r="D5" s="77">
        <v>8.6</v>
      </c>
      <c r="E5" s="77">
        <v>778.5</v>
      </c>
      <c r="F5" s="40" t="e">
        <v>#NAME?</v>
      </c>
      <c r="G5" s="56" t="e">
        <f t="shared" si="0"/>
        <v>#NAME?</v>
      </c>
    </row>
    <row r="6" spans="1:11 16378:16380" ht="12.75" customHeight="1" x14ac:dyDescent="0.2">
      <c r="A6" s="54" t="s">
        <v>43</v>
      </c>
      <c r="B6" s="50" t="s">
        <v>44</v>
      </c>
      <c r="C6" s="77">
        <v>14</v>
      </c>
      <c r="D6" s="77">
        <v>13.1</v>
      </c>
      <c r="E6" s="77">
        <v>932.23</v>
      </c>
      <c r="F6" s="40" t="e">
        <v>#NAME?</v>
      </c>
      <c r="G6" s="56" t="e">
        <f t="shared" si="0"/>
        <v>#NAME?</v>
      </c>
    </row>
    <row r="7" spans="1:11 16378:16380" ht="12.75" customHeight="1" x14ac:dyDescent="0.2">
      <c r="A7" s="54" t="s">
        <v>45</v>
      </c>
      <c r="B7" s="50" t="s">
        <v>46</v>
      </c>
      <c r="C7" s="77">
        <v>1</v>
      </c>
      <c r="D7" s="77">
        <v>1.1000000000000001</v>
      </c>
      <c r="E7" s="77">
        <v>1098.6300000000001</v>
      </c>
      <c r="F7" s="40" t="e">
        <v>#NAME?</v>
      </c>
      <c r="G7" s="56" t="e">
        <f t="shared" si="0"/>
        <v>#NAME?</v>
      </c>
    </row>
    <row r="8" spans="1:11 16378:16380" ht="12.75" customHeight="1" x14ac:dyDescent="0.2">
      <c r="A8" s="54" t="s">
        <v>47</v>
      </c>
      <c r="B8" s="50" t="s">
        <v>48</v>
      </c>
      <c r="C8" s="77">
        <v>0</v>
      </c>
      <c r="D8" s="77">
        <v>0</v>
      </c>
      <c r="E8" s="77">
        <v>0</v>
      </c>
      <c r="F8" s="40" t="e">
        <v>#NAME?</v>
      </c>
      <c r="G8" s="56" t="e">
        <f t="shared" si="0"/>
        <v>#NAME?</v>
      </c>
    </row>
    <row r="9" spans="1:11 16378:16380" ht="12.75" customHeight="1" x14ac:dyDescent="0.2">
      <c r="A9" s="54" t="s">
        <v>49</v>
      </c>
      <c r="B9" s="50" t="s">
        <v>50</v>
      </c>
      <c r="C9" s="77">
        <v>66</v>
      </c>
      <c r="D9" s="77">
        <v>85.6</v>
      </c>
      <c r="E9" s="77">
        <v>1297.5</v>
      </c>
      <c r="F9" s="40" t="e">
        <v>#NAME?</v>
      </c>
      <c r="G9" s="56" t="e">
        <f t="shared" si="0"/>
        <v>#NAME?</v>
      </c>
    </row>
    <row r="10" spans="1:11 16378:16380" ht="12.75" customHeight="1" x14ac:dyDescent="0.2">
      <c r="A10" s="54" t="s">
        <v>51</v>
      </c>
      <c r="B10" s="50" t="s">
        <v>52</v>
      </c>
      <c r="C10" s="77">
        <v>2</v>
      </c>
      <c r="D10" s="77">
        <v>2.7</v>
      </c>
      <c r="E10" s="77">
        <v>1353.64</v>
      </c>
      <c r="F10" s="40" t="e">
        <v>#NAME?</v>
      </c>
      <c r="G10" s="56" t="e">
        <f t="shared" si="0"/>
        <v>#NAME?</v>
      </c>
    </row>
    <row r="11" spans="1:11 16378:16380" ht="12.75" customHeight="1" x14ac:dyDescent="0.2">
      <c r="A11" s="54" t="s">
        <v>53</v>
      </c>
      <c r="B11" s="50" t="s">
        <v>54</v>
      </c>
      <c r="C11" s="77">
        <v>2</v>
      </c>
      <c r="D11" s="77">
        <v>2.9</v>
      </c>
      <c r="E11" s="77">
        <v>1463.97</v>
      </c>
      <c r="F11" s="40" t="e">
        <v>#NAME?</v>
      </c>
      <c r="G11" s="56" t="e">
        <f t="shared" si="0"/>
        <v>#NAME?</v>
      </c>
    </row>
    <row r="12" spans="1:11 16378:16380" ht="12.75" customHeight="1" x14ac:dyDescent="0.2">
      <c r="A12" s="54" t="s">
        <v>55</v>
      </c>
      <c r="B12" s="50" t="s">
        <v>56</v>
      </c>
      <c r="C12" s="77">
        <v>210</v>
      </c>
      <c r="D12" s="77">
        <v>355.6</v>
      </c>
      <c r="E12" s="77">
        <v>1693.32</v>
      </c>
      <c r="F12" s="40" t="e">
        <v>#NAME?</v>
      </c>
      <c r="G12" s="56" t="e">
        <f t="shared" si="0"/>
        <v>#NAME?</v>
      </c>
    </row>
    <row r="13" spans="1:11 16378:16380" ht="12.75" customHeight="1" x14ac:dyDescent="0.2">
      <c r="A13" s="54" t="s">
        <v>57</v>
      </c>
      <c r="B13" s="50" t="s">
        <v>58</v>
      </c>
      <c r="C13" s="77">
        <v>9890</v>
      </c>
      <c r="D13" s="77">
        <v>25950.9</v>
      </c>
      <c r="E13" s="77">
        <v>2623.96</v>
      </c>
      <c r="F13" s="40" t="e">
        <v>#NAME?</v>
      </c>
      <c r="G13" s="56" t="e">
        <f t="shared" si="0"/>
        <v>#NAME?</v>
      </c>
    </row>
    <row r="14" spans="1:11 16378:16380" ht="12.75" customHeight="1" x14ac:dyDescent="0.2">
      <c r="A14" s="54" t="s">
        <v>59</v>
      </c>
      <c r="B14" s="50" t="s">
        <v>60</v>
      </c>
      <c r="C14" s="77">
        <v>31496</v>
      </c>
      <c r="D14" s="77">
        <v>116829.8</v>
      </c>
      <c r="E14" s="77">
        <v>3709.35</v>
      </c>
      <c r="F14" s="40" t="e">
        <v>#NAME?</v>
      </c>
      <c r="G14" s="56" t="e">
        <f t="shared" si="0"/>
        <v>#NAME?</v>
      </c>
    </row>
    <row r="15" spans="1:11 16378:16380" ht="12.75" customHeight="1" x14ac:dyDescent="0.2">
      <c r="A15" s="54" t="s">
        <v>61</v>
      </c>
      <c r="B15" s="50" t="s">
        <v>62</v>
      </c>
      <c r="C15" s="77">
        <v>12464</v>
      </c>
      <c r="D15" s="77">
        <v>55230.2</v>
      </c>
      <c r="E15" s="77">
        <v>4431.17</v>
      </c>
      <c r="F15" s="40" t="e">
        <v>#NAME?</v>
      </c>
      <c r="G15" s="56" t="e">
        <f t="shared" si="0"/>
        <v>#NAME?</v>
      </c>
    </row>
    <row r="16" spans="1:11 16378:16380" ht="12.75" customHeight="1" x14ac:dyDescent="0.2">
      <c r="A16" s="54" t="s">
        <v>63</v>
      </c>
      <c r="B16" s="50" t="s">
        <v>64</v>
      </c>
      <c r="C16" s="77">
        <v>30783</v>
      </c>
      <c r="D16" s="77">
        <v>215378.9</v>
      </c>
      <c r="E16" s="77">
        <v>6996.68</v>
      </c>
      <c r="G16" s="56"/>
    </row>
    <row r="17" spans="1:11 16378:16380" ht="12.75" customHeight="1" x14ac:dyDescent="0.2">
      <c r="A17" s="54" t="s">
        <v>65</v>
      </c>
      <c r="B17" s="58" t="s">
        <v>66</v>
      </c>
      <c r="C17" s="77">
        <v>10675</v>
      </c>
      <c r="D17" s="77">
        <v>155329.5</v>
      </c>
      <c r="E17" s="77">
        <v>14550.77</v>
      </c>
      <c r="F17" s="40" t="e">
        <v>#NAME?</v>
      </c>
      <c r="G17" s="56" t="e">
        <f t="shared" ref="G17:G26" si="1">F17-C17</f>
        <v>#NAME?</v>
      </c>
    </row>
    <row r="18" spans="1:11 16378:16380" ht="45.75" customHeight="1" x14ac:dyDescent="0.2">
      <c r="A18" s="54" t="s">
        <v>67</v>
      </c>
      <c r="B18" s="58" t="s">
        <v>68</v>
      </c>
      <c r="C18" s="77">
        <v>66271</v>
      </c>
      <c r="D18" s="77">
        <v>429906.1</v>
      </c>
      <c r="E18" s="77">
        <v>6487.09</v>
      </c>
      <c r="F18" s="38" t="e">
        <v>#VALUE!</v>
      </c>
      <c r="G18" s="56" t="e">
        <f t="shared" si="1"/>
        <v>#VALUE!</v>
      </c>
      <c r="H18" s="38">
        <f>SUM(C18:C23)</f>
        <v>95614</v>
      </c>
      <c r="I18" s="39">
        <f>SUM(D18:D23)</f>
        <v>569188.9</v>
      </c>
      <c r="J18" s="56">
        <f>H18-C4</f>
        <v>0</v>
      </c>
      <c r="K18" s="57">
        <f>I18-D4</f>
        <v>0</v>
      </c>
    </row>
    <row r="19" spans="1:11 16378:16380" ht="14.25" customHeight="1" x14ac:dyDescent="0.2">
      <c r="A19" s="54" t="s">
        <v>69</v>
      </c>
      <c r="B19" s="58" t="s">
        <v>70</v>
      </c>
      <c r="C19" s="77">
        <v>24271</v>
      </c>
      <c r="D19" s="77">
        <v>115677.4</v>
      </c>
      <c r="E19" s="77">
        <v>4766.08</v>
      </c>
      <c r="F19" s="38" t="e">
        <v>#VALUE!</v>
      </c>
      <c r="G19" s="56" t="e">
        <f t="shared" si="1"/>
        <v>#VALUE!</v>
      </c>
    </row>
    <row r="20" spans="1:11 16378:16380" ht="14.25" customHeight="1" x14ac:dyDescent="0.2">
      <c r="A20" s="54" t="s">
        <v>71</v>
      </c>
      <c r="B20" s="58" t="s">
        <v>72</v>
      </c>
      <c r="C20" s="77">
        <v>2936</v>
      </c>
      <c r="D20" s="77">
        <v>11105.8</v>
      </c>
      <c r="E20" s="77">
        <v>3782.62</v>
      </c>
      <c r="F20" s="38" t="e">
        <v>#VALUE!</v>
      </c>
      <c r="G20" s="56" t="e">
        <f t="shared" si="1"/>
        <v>#VALUE!</v>
      </c>
    </row>
    <row r="21" spans="1:11 16378:16380" ht="14.25" customHeight="1" x14ac:dyDescent="0.2">
      <c r="A21" s="54" t="s">
        <v>73</v>
      </c>
      <c r="B21" s="58" t="s">
        <v>74</v>
      </c>
      <c r="C21" s="77">
        <v>1546</v>
      </c>
      <c r="D21" s="77">
        <v>9875.1</v>
      </c>
      <c r="E21" s="77">
        <v>6387.51</v>
      </c>
      <c r="F21" s="38" t="e">
        <v>#VALUE!</v>
      </c>
      <c r="G21" s="56" t="e">
        <f t="shared" si="1"/>
        <v>#VALUE!</v>
      </c>
    </row>
    <row r="22" spans="1:11 16378:16380" ht="14.25" customHeight="1" x14ac:dyDescent="0.2">
      <c r="A22" s="54" t="s">
        <v>75</v>
      </c>
      <c r="B22" s="58" t="s">
        <v>76</v>
      </c>
      <c r="C22" s="77">
        <v>577</v>
      </c>
      <c r="D22" s="77">
        <v>1497.1</v>
      </c>
      <c r="E22" s="77">
        <v>2594.59</v>
      </c>
      <c r="F22" s="38" t="e">
        <v>#VALUE!</v>
      </c>
      <c r="G22" s="56" t="e">
        <f t="shared" si="1"/>
        <v>#VALUE!</v>
      </c>
    </row>
    <row r="23" spans="1:11 16378:16380" ht="14.25" customHeight="1" x14ac:dyDescent="0.2">
      <c r="A23" s="54" t="s">
        <v>77</v>
      </c>
      <c r="B23" s="58" t="s">
        <v>78</v>
      </c>
      <c r="C23" s="77">
        <v>13</v>
      </c>
      <c r="D23" s="77">
        <v>1127.4000000000001</v>
      </c>
      <c r="E23" s="77">
        <v>86719.7</v>
      </c>
      <c r="F23" s="38" t="e">
        <v>#VALUE!</v>
      </c>
      <c r="G23" s="56" t="e">
        <f t="shared" si="1"/>
        <v>#VALUE!</v>
      </c>
    </row>
    <row r="24" spans="1:11 16378:16380" ht="42.75" customHeight="1" x14ac:dyDescent="0.2">
      <c r="A24" s="54" t="s">
        <v>79</v>
      </c>
      <c r="B24" s="58" t="s">
        <v>80</v>
      </c>
      <c r="C24" s="77">
        <v>354</v>
      </c>
      <c r="D24" s="77">
        <v>580.5</v>
      </c>
      <c r="E24" s="77">
        <v>1639.72</v>
      </c>
      <c r="F24" s="38" t="e">
        <v>#VALUE!</v>
      </c>
      <c r="G24" s="56" t="e">
        <f t="shared" si="1"/>
        <v>#VALUE!</v>
      </c>
      <c r="H24" s="38">
        <f>SUM(C24:C26)</f>
        <v>95614</v>
      </c>
      <c r="I24" s="39">
        <f>SUM(D24:D26)</f>
        <v>569188.9</v>
      </c>
      <c r="J24" s="56">
        <f>H24-C4</f>
        <v>0</v>
      </c>
      <c r="K24" s="57">
        <f>I24-D4</f>
        <v>0</v>
      </c>
    </row>
    <row r="25" spans="1:11 16378:16380" ht="11.25" customHeight="1" x14ac:dyDescent="0.2">
      <c r="A25" s="54" t="s">
        <v>81</v>
      </c>
      <c r="B25" s="58" t="s">
        <v>82</v>
      </c>
      <c r="C25" s="77">
        <v>8554</v>
      </c>
      <c r="D25" s="77">
        <v>22197.599999999999</v>
      </c>
      <c r="E25" s="77">
        <v>2595</v>
      </c>
      <c r="F25" s="38" t="e">
        <v>#VALUE!</v>
      </c>
      <c r="G25" s="56" t="e">
        <f t="shared" si="1"/>
        <v>#VALUE!</v>
      </c>
    </row>
    <row r="26" spans="1:11 16378:16380" ht="11.25" customHeight="1" x14ac:dyDescent="0.2">
      <c r="A26" s="54" t="s">
        <v>83</v>
      </c>
      <c r="B26" s="58" t="s">
        <v>84</v>
      </c>
      <c r="C26" s="77">
        <v>86706</v>
      </c>
      <c r="D26" s="77">
        <v>546410.80000000005</v>
      </c>
      <c r="E26" s="77">
        <v>6301.88</v>
      </c>
      <c r="F26" s="38" t="e">
        <v>#VALUE!</v>
      </c>
      <c r="G26" s="56" t="e">
        <f t="shared" si="1"/>
        <v>#VALUE!</v>
      </c>
    </row>
    <row r="27" spans="1:11 16378:16380" s="61" customFormat="1" ht="22.5" customHeight="1" x14ac:dyDescent="0.2">
      <c r="A27" s="54" t="s">
        <v>104</v>
      </c>
      <c r="B27" s="58" t="s">
        <v>86</v>
      </c>
      <c r="C27" s="55">
        <v>0</v>
      </c>
      <c r="D27" s="55">
        <v>0</v>
      </c>
      <c r="E27" s="55">
        <v>0</v>
      </c>
      <c r="F27" s="68"/>
      <c r="G27" s="68"/>
      <c r="XEX27"/>
      <c r="XEY27"/>
      <c r="XEZ27"/>
    </row>
    <row r="28" spans="1:11 16378:16380" ht="22.5" customHeight="1" x14ac:dyDescent="0.2">
      <c r="A28" s="54" t="s">
        <v>87</v>
      </c>
      <c r="B28" s="58" t="s">
        <v>88</v>
      </c>
      <c r="C28" s="55">
        <v>0</v>
      </c>
      <c r="D28" s="55">
        <v>0</v>
      </c>
      <c r="E28" s="55">
        <v>0</v>
      </c>
    </row>
    <row r="29" spans="1:11 16378:16380" s="61" customFormat="1" ht="6.75" customHeight="1" x14ac:dyDescent="0.2">
      <c r="A29" s="62"/>
      <c r="B29" s="63"/>
      <c r="C29" s="64"/>
      <c r="D29" s="65"/>
      <c r="E29" s="65"/>
      <c r="XEX29"/>
      <c r="XEY29"/>
      <c r="XEZ29"/>
    </row>
    <row r="30" spans="1:11 16378:16380" ht="11.25" customHeight="1" x14ac:dyDescent="0.2">
      <c r="A30" s="73" t="s">
        <v>89</v>
      </c>
      <c r="B30" s="73"/>
      <c r="C30" s="73"/>
      <c r="D30" s="73"/>
      <c r="E30" s="73"/>
      <c r="G30" s="40"/>
      <c r="H30" s="41"/>
      <c r="I30" s="41"/>
      <c r="J30" s="40"/>
      <c r="K30" s="40"/>
    </row>
    <row r="31" spans="1:11 16378:16380" ht="11.25" customHeight="1" x14ac:dyDescent="0.2">
      <c r="A31" s="73"/>
      <c r="B31" s="73"/>
      <c r="C31" s="73"/>
      <c r="D31" s="73"/>
      <c r="E31" s="73"/>
      <c r="G31" s="40"/>
      <c r="H31" s="41"/>
      <c r="I31" s="41"/>
      <c r="J31" s="40"/>
      <c r="K31" s="40"/>
    </row>
    <row r="32" spans="1:11 16378:16380" ht="40.5" customHeight="1" x14ac:dyDescent="0.2">
      <c r="A32" s="74" t="s">
        <v>90</v>
      </c>
      <c r="B32" s="74"/>
      <c r="C32" s="74"/>
      <c r="D32" s="74" t="s">
        <v>91</v>
      </c>
      <c r="E32" s="74"/>
      <c r="F32" s="74"/>
      <c r="G32" s="74"/>
    </row>
    <row r="34" spans="1:3" ht="22.5" customHeight="1" x14ac:dyDescent="0.2">
      <c r="A34" s="74" t="s">
        <v>92</v>
      </c>
      <c r="B34" s="74"/>
      <c r="C34" s="74"/>
    </row>
  </sheetData>
  <mergeCells count="4">
    <mergeCell ref="A30:E31"/>
    <mergeCell ref="A32:C32"/>
    <mergeCell ref="D32:G32"/>
    <mergeCell ref="A34:C34"/>
  </mergeCells>
  <pageMargins left="0.39374999999999999" right="0.39374999999999999" top="0.39374999999999999" bottom="0.39374999999999999" header="0.511811023622047" footer="0.118055555555556"/>
  <pageSetup paperSize="9" orientation="portrait" horizontalDpi="300" verticalDpi="300"/>
  <headerFooter>
    <oddFooter>&amp;R&amp;6&amp;P/&amp;N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G12"/>
  <sheetViews>
    <sheetView zoomScaleNormal="100" workbookViewId="0">
      <selection activeCell="F12" sqref="F12"/>
    </sheetView>
  </sheetViews>
  <sheetFormatPr defaultColWidth="9.33203125" defaultRowHeight="12.75" x14ac:dyDescent="0.2"/>
  <sheetData>
    <row r="2" spans="2:7" x14ac:dyDescent="0.2">
      <c r="B2" s="15" t="s">
        <v>93</v>
      </c>
      <c r="G2" s="15" t="s">
        <v>94</v>
      </c>
    </row>
    <row r="3" spans="2:7" x14ac:dyDescent="0.2">
      <c r="B3" s="15" t="s">
        <v>40</v>
      </c>
      <c r="C3" s="66">
        <f>'5pf (раб)'!C4</f>
        <v>95614</v>
      </c>
      <c r="D3" s="15" t="s">
        <v>95</v>
      </c>
      <c r="E3" s="15" t="s">
        <v>96</v>
      </c>
      <c r="F3" s="66">
        <f>SUM('5pf (раб)'!C5:C17)</f>
        <v>95614</v>
      </c>
      <c r="G3" t="str">
        <f>IF(F3=C3,"+","-")</f>
        <v>+</v>
      </c>
    </row>
    <row r="4" spans="2:7" x14ac:dyDescent="0.2">
      <c r="B4" s="15" t="s">
        <v>40</v>
      </c>
      <c r="C4" s="66">
        <f>'5pf (раб)'!C4</f>
        <v>95614</v>
      </c>
      <c r="D4" s="15" t="s">
        <v>95</v>
      </c>
      <c r="E4" s="15" t="s">
        <v>97</v>
      </c>
      <c r="F4" s="66">
        <f>SUM('5pf (раб)'!C18:C23)</f>
        <v>95614</v>
      </c>
      <c r="G4" t="str">
        <f>IF(F4=C4,"+","-")</f>
        <v>+</v>
      </c>
    </row>
    <row r="5" spans="2:7" x14ac:dyDescent="0.2">
      <c r="B5" s="15" t="s">
        <v>40</v>
      </c>
      <c r="C5" s="66">
        <f>'5pf (раб)'!C4</f>
        <v>95614</v>
      </c>
      <c r="D5" s="15" t="s">
        <v>95</v>
      </c>
      <c r="E5" s="15" t="s">
        <v>98</v>
      </c>
      <c r="F5" s="66">
        <f>SUM('5pf (раб)'!C24:C26)</f>
        <v>95614</v>
      </c>
      <c r="G5" t="str">
        <f>IF(F5=C5,"+","-")</f>
        <v>+</v>
      </c>
    </row>
    <row r="6" spans="2:7" x14ac:dyDescent="0.2">
      <c r="B6" s="15" t="s">
        <v>40</v>
      </c>
      <c r="C6" s="66">
        <f>'5pf (раб)'!C4</f>
        <v>95614</v>
      </c>
      <c r="D6" s="15" t="s">
        <v>99</v>
      </c>
      <c r="E6" s="15" t="s">
        <v>86</v>
      </c>
      <c r="F6" s="66">
        <f>'5pf (раб)'!C27</f>
        <v>0</v>
      </c>
      <c r="G6" t="str">
        <f>IF(F6&lt;=C6,"+","-")</f>
        <v>+</v>
      </c>
    </row>
    <row r="8" spans="2:7" x14ac:dyDescent="0.2">
      <c r="B8" s="15" t="s">
        <v>101</v>
      </c>
    </row>
    <row r="9" spans="2:7" x14ac:dyDescent="0.2">
      <c r="B9" s="15" t="s">
        <v>40</v>
      </c>
      <c r="C9" s="67">
        <f>'5pf (раб)'!D4</f>
        <v>569188.9</v>
      </c>
      <c r="D9" s="15" t="s">
        <v>95</v>
      </c>
      <c r="E9" s="15" t="s">
        <v>96</v>
      </c>
      <c r="F9" s="67">
        <f>SUM('5pf (раб)'!D5:D17)</f>
        <v>569188.9</v>
      </c>
      <c r="G9" t="str">
        <f>IF(F9=C9,"+","-")</f>
        <v>+</v>
      </c>
    </row>
    <row r="10" spans="2:7" x14ac:dyDescent="0.2">
      <c r="B10" s="15" t="s">
        <v>40</v>
      </c>
      <c r="C10" s="67">
        <f>'5pf (раб)'!D4</f>
        <v>569188.9</v>
      </c>
      <c r="D10" s="15" t="s">
        <v>95</v>
      </c>
      <c r="E10" s="15" t="s">
        <v>97</v>
      </c>
      <c r="F10" s="67">
        <f>SUM('5pf (раб)'!D18:D23)</f>
        <v>569188.9</v>
      </c>
      <c r="G10" t="str">
        <f>IF(F10=C10,"+","-")</f>
        <v>+</v>
      </c>
    </row>
    <row r="11" spans="2:7" x14ac:dyDescent="0.2">
      <c r="B11" s="15" t="s">
        <v>40</v>
      </c>
      <c r="C11" s="67">
        <f>'5pf (раб)'!D4</f>
        <v>569188.9</v>
      </c>
      <c r="D11" s="15" t="s">
        <v>95</v>
      </c>
      <c r="E11" s="15" t="s">
        <v>98</v>
      </c>
      <c r="F11" s="67">
        <f>SUM('5pf (раб)'!D24:D26)</f>
        <v>569188.9</v>
      </c>
      <c r="G11" t="str">
        <f>IF(F11=C11,"+","-")</f>
        <v>+</v>
      </c>
    </row>
    <row r="12" spans="2:7" x14ac:dyDescent="0.2">
      <c r="B12" s="15" t="s">
        <v>40</v>
      </c>
      <c r="C12" s="67">
        <f>'5pf (раб)'!D4</f>
        <v>569188.9</v>
      </c>
      <c r="D12" s="15" t="s">
        <v>99</v>
      </c>
      <c r="E12" s="15" t="s">
        <v>86</v>
      </c>
      <c r="F12" s="67">
        <f>'5pf (раб)'!D27</f>
        <v>0</v>
      </c>
      <c r="G12" t="str">
        <f>IF(F12&lt;=C12,"+","-")</f>
        <v>+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227</TotalTime>
  <Application>Microsoft Excel</Application>
  <DocSecurity>0</DocSecurity>
  <ScaleCrop>false</ScaleCrop>
  <HeadingPairs>
    <vt:vector size="4" baseType="variant">
      <vt:variant>
        <vt:lpstr>Аркуші</vt:lpstr>
      </vt:variant>
      <vt:variant>
        <vt:i4>6</vt:i4>
      </vt:variant>
      <vt:variant>
        <vt:lpstr>Іменовані діапазони</vt:lpstr>
      </vt:variant>
      <vt:variant>
        <vt:i4>1</vt:i4>
      </vt:variant>
    </vt:vector>
  </HeadingPairs>
  <TitlesOfParts>
    <vt:vector size="7" baseType="lpstr">
      <vt:lpstr>5pf_titul</vt:lpstr>
      <vt:lpstr>5pf</vt:lpstr>
      <vt:lpstr>5pf Контроль</vt:lpstr>
      <vt:lpstr>5pf_titul (раб)</vt:lpstr>
      <vt:lpstr>5pf (раб)</vt:lpstr>
      <vt:lpstr>5pf (раб) Контроль</vt:lpstr>
      <vt:lpstr>'5pf'!Заголовки_для_друку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Пилявець Алла Степанівна</dc:creator>
  <dc:description/>
  <cp:lastModifiedBy>Vinpfu Mono</cp:lastModifiedBy>
  <cp:revision>4</cp:revision>
  <dcterms:created xsi:type="dcterms:W3CDTF">2025-04-02T06:29:55Z</dcterms:created>
  <dcterms:modified xsi:type="dcterms:W3CDTF">2026-04-03T10:25:50Z</dcterms:modified>
  <dc:language>uk-UA</dc:language>
</cp:coreProperties>
</file>