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5416" yWindow="65416" windowWidth="20736" windowHeight="11160" activeTab="0"/>
  </bookViews>
  <sheets>
    <sheet name="Лист1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<sst xmlns="http://schemas.openxmlformats.org/spreadsheetml/2006/main" count="39" uniqueCount="22">
  <si>
    <t>Період</t>
  </si>
  <si>
    <t>РАЗОМ:</t>
  </si>
  <si>
    <t xml:space="preserve">січень 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</si>
  <si>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</si>
  <si>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</si>
  <si>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</si>
  <si>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</si>
  <si>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</si>
  <si>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</si>
  <si>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</si>
  <si>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</si>
  <si>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відхилення,%</t>
  </si>
  <si>
    <t>жовтень</t>
  </si>
  <si>
    <t>листопад</t>
  </si>
  <si>
    <t>грудень</t>
  </si>
  <si>
    <t>Надходження від єдиного внеску, розподіленого на загальнообов'язкове державне пенсійне страхування, 
у  2023 році</t>
  </si>
  <si>
    <t>Виконання доведених показників з надходження коштів, адміністрування яких здійснюють органи Пенсійного фонду України, у  2023 році</t>
  </si>
  <si>
    <t>відхилення,  млн грн</t>
  </si>
  <si>
    <t>доведені показники, 
млн грн</t>
  </si>
  <si>
    <t>фактично мобілізовано
млн грн</t>
  </si>
  <si>
    <t>фактично мобілізовано, 
млн грн</t>
  </si>
  <si>
    <t>Додаток 3 "Інформація про доходну частину бюджету за 2023 рік"
Для оприлюднення в розділі "СТАТИСТИКА"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</si>
</sst>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4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5">
    <xf numFmtId="0" fontId="0" fillId="0" borderId="0" xfId="0"/>
    <xf numFmtId="4" fontId="3" fillId="0" borderId="0" xfId="20" applyNumberFormat="1" applyFont="1" applyBorder="1" applyAlignment="1">
      <alignment vertical="center" wrapText="1"/>
      <protection/>
    </xf>
    <xf numFmtId="0" fontId="4" fillId="0" borderId="0" xfId="0" applyFont="1" applyBorder="1" applyAlignment="1">
      <alignment horizontal="center"/>
    </xf>
    <xf numFmtId="0" fontId="0" fillId="0" borderId="0" xfId="0" applyBorder="1"/>
    <xf numFmtId="164" fontId="4" fillId="0" borderId="0" xfId="0" applyNumberFormat="1" applyFont="1" applyBorder="1" applyAlignment="1">
      <alignment horizontal="center"/>
    </xf>
    <xf numFmtId="4" fontId="0" fillId="0" borderId="0" xfId="0" applyNumberFormat="1"/>
    <xf numFmtId="0" fontId="0" fillId="2" borderId="0" xfId="0" applyFill="1"/>
    <xf numFmtId="164" fontId="8" fillId="2" borderId="1" xfId="21" applyNumberFormat="1" applyFont="1" applyFill="1" applyBorder="1" applyAlignment="1">
      <alignment horizontal="center" vertical="center"/>
      <protection/>
    </xf>
    <xf numFmtId="164" fontId="8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164" fontId="10" fillId="2" borderId="1" xfId="21" applyNumberFormat="1" applyFont="1" applyFill="1" applyBorder="1" applyAlignment="1">
      <alignment horizontal="center" vertical="center"/>
      <protection/>
    </xf>
    <xf numFmtId="164" fontId="10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4" fontId="3" fillId="2" borderId="1" xfId="20" applyNumberFormat="1" applyFont="1" applyFill="1" applyBorder="1" applyAlignment="1">
      <alignment horizontal="center" vertical="center" wrapText="1"/>
      <protection/>
    </xf>
    <xf numFmtId="0" fontId="9" fillId="2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Контроли" xfId="20"/>
    <cellStyle name="Обычный_тимчасовий додаткові 1кв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Лист1!$D$22</c:f>
              <c:strCache>
                <c:ptCount val="1"/>
                <c:pt idx="0">
                  <c:v>доведені показники, 
млн грн</c:v>
                </c:pt>
              </c:strCache>
            </c:strRef>
          </c:tx>
          <c:spPr>
            <a:ln w="25400">
              <a:solidFill>
                <a:schemeClr val="accent1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strRef>
              <c:f>Лист1!$B$23:$B$34</c:f>
              <c:strCache/>
            </c:strRef>
          </c:cat>
          <c:val>
            <c:numRef>
              <c:f>Лист1!$D$23:$D$34</c:f>
              <c:numCache/>
            </c:numRef>
          </c:val>
          <c:smooth val="0"/>
        </c:ser>
        <c:ser>
          <c:idx val="1"/>
          <c:order val="1"/>
          <c:tx>
            <c:strRef>
              <c:f>Лист1!$E$22</c:f>
              <c:strCache>
                <c:ptCount val="1"/>
                <c:pt idx="0">
                  <c:v>фактично мобілізовано, 
млн грн</c:v>
                </c:pt>
              </c:strCache>
            </c:strRef>
          </c:tx>
          <c:spPr>
            <a:ln w="25400">
              <a:solidFill>
                <a:srgbClr val="0CAC1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CAC17"/>
              </a:solidFill>
              <a:ln>
                <a:solidFill>
                  <a:srgbClr val="6BA42C"/>
                </a:solidFill>
              </a:ln>
            </c:spPr>
          </c:marker>
          <c:cat>
            <c:strRef>
              <c:f>Лист1!$B$23:$B$34</c:f>
              <c:strCache/>
            </c:strRef>
          </c:cat>
          <c:val>
            <c:numRef>
              <c:f>Лист1!$E$23:$E$34</c:f>
              <c:numCache/>
            </c:numRef>
          </c:val>
          <c:smooth val="0"/>
        </c:ser>
        <c:marker val="1"/>
        <c:axId val="21105231"/>
        <c:axId val="5932548"/>
      </c:lineChart>
      <c:catAx>
        <c:axId val="211052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5932548"/>
        <c:crosses val="autoZero"/>
        <c:auto val="1"/>
        <c:lblOffset val="100"/>
        <c:noMultiLvlLbl val="0"/>
      </c:catAx>
      <c:valAx>
        <c:axId val="5932548"/>
        <c:scaling>
          <c:orientation val="minMax"/>
        </c:scaling>
        <c:axPos val="l"/>
        <c:majorGridlines/>
        <c:delete val="0"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21105231"/>
        <c:crosses val="autoZero"/>
        <c:crossBetween val="between"/>
        <c:dispUnits/>
      </c:valAx>
      <c:spPr>
        <a:solidFill>
          <a:schemeClr val="bg1">
            <a:lumMod val="95000"/>
          </a:schemeClr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</c:spPr>
  <c:lang xmlns:c="http://schemas.openxmlformats.org/drawingml/2006/chart" val="uk-UA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Лист1!$D$4</c:f>
              <c:strCache>
                <c:ptCount val="1"/>
                <c:pt idx="0">
                  <c:v>доведені показники, 
млн грн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2060"/>
              </a:solidFill>
            </c:spPr>
          </c:marker>
          <c:cat>
            <c:strRef>
              <c:f>Лист1!$B$5:$B$16</c:f>
              <c:strCache/>
            </c:strRef>
          </c:cat>
          <c:val>
            <c:numRef>
              <c:f>Лист1!$D$5:$D$16</c:f>
              <c:numCache/>
            </c:numRef>
          </c:val>
          <c:smooth val="0"/>
        </c:ser>
        <c:ser>
          <c:idx val="1"/>
          <c:order val="1"/>
          <c:tx>
            <c:strRef>
              <c:f>Лист1!$E$4</c:f>
              <c:strCache>
                <c:ptCount val="1"/>
                <c:pt idx="0">
                  <c:v>фактично мобілізовано
млн грн</c:v>
                </c:pt>
              </c:strCache>
            </c:strRef>
          </c:tx>
          <c:spPr>
            <a:ln w="25400">
              <a:solidFill>
                <a:srgbClr val="0CAC1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CAC17"/>
              </a:solidFill>
              <a:ln>
                <a:solidFill>
                  <a:srgbClr val="0CAC17"/>
                </a:solidFill>
              </a:ln>
            </c:spPr>
          </c:marker>
          <c:cat>
            <c:strRef>
              <c:f>Лист1!$B$5:$B$16</c:f>
              <c:strCache/>
            </c:strRef>
          </c:cat>
          <c:val>
            <c:numRef>
              <c:f>Лист1!$E$5:$E$16</c:f>
              <c:numCache/>
            </c:numRef>
          </c:val>
          <c:smooth val="0"/>
        </c:ser>
        <c:marker val="1"/>
        <c:axId val="10014261"/>
        <c:axId val="63076530"/>
      </c:lineChart>
      <c:catAx>
        <c:axId val="1001426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63076530"/>
        <c:crosses val="autoZero"/>
        <c:auto val="1"/>
        <c:lblOffset val="100"/>
        <c:noMultiLvlLbl val="0"/>
      </c:catAx>
      <c:valAx>
        <c:axId val="63076530"/>
        <c:scaling>
          <c:orientation val="minMax"/>
        </c:scaling>
        <c:axPos val="l"/>
        <c:majorGridlines/>
        <c:delete val="0"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10014261"/>
        <c:crosses val="autoZero"/>
        <c:crossBetween val="between"/>
        <c:dispUnits/>
      </c:valAx>
      <c:spPr>
        <a:solidFill>
          <a:schemeClr val="bg1">
            <a:lumMod val="95000"/>
          </a:schemeClr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</c:spPr>
  <c:lang xmlns:c="http://schemas.openxmlformats.org/drawingml/2006/chart" val="uk-UA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733425</xdr:colOff>
      <xdr:row>19</xdr:row>
      <xdr:rowOff>9525</xdr:rowOff>
    </xdr:from>
    <xdr:to>
      <xdr:col>22</xdr:col>
      <xdr:colOff>85725</xdr:colOff>
      <xdr:row>35</xdr:row>
      <xdr:rowOff>47625</xdr:rowOff>
    </xdr:to>
    <xdr:graphicFrame macro="">
      <xdr:nvGraphicFramePr>
        <xdr:cNvPr id="3" name="Диаграмма 2"/>
        <xdr:cNvGraphicFramePr/>
      </xdr:nvGraphicFramePr>
      <xdr:xfrm>
        <a:off x="6638925" y="5238750"/>
        <a:ext cx="88963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828675</xdr:rowOff>
    </xdr:from>
    <xdr:to>
      <xdr:col>22</xdr:col>
      <xdr:colOff>85725</xdr:colOff>
      <xdr:row>16</xdr:row>
      <xdr:rowOff>180975</xdr:rowOff>
    </xdr:to>
    <xdr:graphicFrame macro="">
      <xdr:nvGraphicFramePr>
        <xdr:cNvPr id="4" name="Диаграмма 3"/>
        <xdr:cNvGraphicFramePr/>
      </xdr:nvGraphicFramePr>
      <xdr:xfrm>
        <a:off x="6638925" y="828675"/>
        <a:ext cx="889635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abSelected="1" zoomScale="70" zoomScaleNormal="70" workbookViewId="0" topLeftCell="A1">
      <selection activeCell="B2" sqref="B2:G3"/>
    </sheetView>
  </sheetViews>
  <sheetFormatPr defaultColWidth="9.140625" defaultRowHeight="15"/>
  <cols>
    <col min="4" max="4" width="12.421875" style="0" customWidth="1"/>
    <col min="5" max="5" width="17.421875" style="0" customWidth="1"/>
    <col min="6" max="6" width="15.28125" style="0" customWidth="1"/>
    <col min="7" max="7" width="16.00390625" style="0" customWidth="1"/>
    <col min="8" max="8" width="11.00390625" style="0" customWidth="1"/>
    <col min="9" max="9" width="13.28125" style="0" customWidth="1"/>
  </cols>
  <sheetData>
    <row r="1" spans="2:7" ht="65.4" customHeight="1">
      <c r="B1" s="24" t="s">
        <v>21</v>
      </c>
      <c r="C1" s="24"/>
      <c r="D1" s="24"/>
      <c r="E1" s="24"/>
      <c r="F1" s="24"/>
      <c r="G1" s="24"/>
    </row>
    <row r="2" spans="2:8" ht="17.4">
      <c r="B2" s="22" t="s">
        <v>15</v>
      </c>
      <c r="C2" s="22"/>
      <c r="D2" s="22"/>
      <c r="E2" s="22"/>
      <c r="F2" s="22"/>
      <c r="G2" s="22"/>
      <c r="H2" s="1"/>
    </row>
    <row r="3" spans="2:8" ht="42" customHeight="1">
      <c r="B3" s="22"/>
      <c r="C3" s="22"/>
      <c r="D3" s="22"/>
      <c r="E3" s="22"/>
      <c r="F3" s="22"/>
      <c r="G3" s="22"/>
      <c r="H3" s="1"/>
    </row>
    <row r="4" spans="2:8" ht="62.4">
      <c r="B4" s="23" t="s">
        <v>0</v>
      </c>
      <c r="C4" s="23"/>
      <c r="D4" s="11" t="s">
        <v>18</v>
      </c>
      <c r="E4" s="11" t="s">
        <v>19</v>
      </c>
      <c r="F4" s="11" t="s">
        <v>17</v>
      </c>
      <c r="G4" s="11" t="s">
        <v>11</v>
      </c>
      <c r="H4" s="2"/>
    </row>
    <row r="5" spans="2:8" ht="15.6">
      <c r="B5" s="19" t="s">
        <v>2</v>
      </c>
      <c r="C5" s="19"/>
      <c r="D5" s="12">
        <v>708.6</v>
      </c>
      <c r="E5" s="13">
        <v>597.9</v>
      </c>
      <c r="F5" s="10">
        <f>E5-D5</f>
        <v>-110.70000000000005</v>
      </c>
      <c r="G5" s="9">
        <f>E5/D5*100</f>
        <v>84.37764606265875</v>
      </c>
      <c r="H5" s="3"/>
    </row>
    <row r="6" spans="2:8" ht="15.6">
      <c r="B6" s="19" t="s">
        <v>3</v>
      </c>
      <c r="C6" s="19"/>
      <c r="D6" s="12">
        <v>395.7</v>
      </c>
      <c r="E6" s="13">
        <v>802.6</v>
      </c>
      <c r="F6" s="10">
        <f aca="true" t="shared" si="0" ref="F6:F17">E6-D6</f>
        <v>406.90000000000003</v>
      </c>
      <c r="G6" s="9">
        <f aca="true" t="shared" si="1" ref="G6:G16">E6/D6*100</f>
        <v>202.83042709123075</v>
      </c>
      <c r="H6" s="3"/>
    </row>
    <row r="7" spans="2:8" ht="15.6">
      <c r="B7" s="19" t="s">
        <v>4</v>
      </c>
      <c r="C7" s="19"/>
      <c r="D7" s="12">
        <v>649.5</v>
      </c>
      <c r="E7" s="13">
        <v>833.4</v>
      </c>
      <c r="F7" s="10">
        <f t="shared" si="0"/>
        <v>183.89999999999998</v>
      </c>
      <c r="G7" s="9">
        <f t="shared" si="1"/>
        <v>128.31408775981524</v>
      </c>
      <c r="H7" s="3"/>
    </row>
    <row r="8" spans="2:8" ht="15.6">
      <c r="B8" s="19" t="s">
        <v>5</v>
      </c>
      <c r="C8" s="19"/>
      <c r="D8" s="12">
        <v>796.6</v>
      </c>
      <c r="E8" s="13">
        <v>806.4</v>
      </c>
      <c r="F8" s="10">
        <f t="shared" si="0"/>
        <v>9.799999999999955</v>
      </c>
      <c r="G8" s="9">
        <f t="shared" si="1"/>
        <v>101.23022847100177</v>
      </c>
      <c r="H8" s="3"/>
    </row>
    <row r="9" spans="2:8" ht="15.6">
      <c r="B9" s="19" t="s">
        <v>6</v>
      </c>
      <c r="C9" s="19"/>
      <c r="D9" s="12">
        <v>855.4</v>
      </c>
      <c r="E9" s="13">
        <v>801.4</v>
      </c>
      <c r="F9" s="10">
        <f t="shared" si="0"/>
        <v>-54</v>
      </c>
      <c r="G9" s="9">
        <f t="shared" si="1"/>
        <v>93.68716389992986</v>
      </c>
      <c r="H9" s="3"/>
    </row>
    <row r="10" spans="2:8" ht="15.6">
      <c r="B10" s="19" t="s">
        <v>7</v>
      </c>
      <c r="C10" s="19"/>
      <c r="D10" s="13">
        <v>971.5</v>
      </c>
      <c r="E10" s="13">
        <v>896.1</v>
      </c>
      <c r="F10" s="10">
        <f t="shared" si="0"/>
        <v>-75.39999999999998</v>
      </c>
      <c r="G10" s="9">
        <f t="shared" si="1"/>
        <v>92.23880597014926</v>
      </c>
      <c r="H10" s="3"/>
    </row>
    <row r="11" spans="2:8" ht="15.6">
      <c r="B11" s="19" t="s">
        <v>8</v>
      </c>
      <c r="C11" s="19"/>
      <c r="D11" s="12">
        <v>860.8</v>
      </c>
      <c r="E11" s="13">
        <v>800.6</v>
      </c>
      <c r="F11" s="10">
        <f t="shared" si="0"/>
        <v>-60.19999999999993</v>
      </c>
      <c r="G11" s="9">
        <f t="shared" si="1"/>
        <v>93.00650557620818</v>
      </c>
      <c r="H11" s="3"/>
    </row>
    <row r="12" spans="2:8" ht="15.6">
      <c r="B12" s="19" t="s">
        <v>9</v>
      </c>
      <c r="C12" s="19"/>
      <c r="D12" s="12">
        <v>830.3</v>
      </c>
      <c r="E12" s="13">
        <v>789.7</v>
      </c>
      <c r="F12" s="10">
        <f t="shared" si="0"/>
        <v>-40.59999999999991</v>
      </c>
      <c r="G12" s="9">
        <f t="shared" si="1"/>
        <v>95.11020113212093</v>
      </c>
      <c r="H12" s="3"/>
    </row>
    <row r="13" spans="2:8" ht="15.6">
      <c r="B13" s="19" t="s">
        <v>10</v>
      </c>
      <c r="C13" s="19"/>
      <c r="D13" s="14">
        <v>848.7</v>
      </c>
      <c r="E13" s="15">
        <v>874.8</v>
      </c>
      <c r="F13" s="10">
        <f t="shared" si="0"/>
        <v>26.09999999999991</v>
      </c>
      <c r="G13" s="9">
        <f t="shared" si="1"/>
        <v>103.07529162248143</v>
      </c>
      <c r="H13" s="3"/>
    </row>
    <row r="14" spans="2:8" ht="15.6">
      <c r="B14" s="20" t="s">
        <v>12</v>
      </c>
      <c r="C14" s="21"/>
      <c r="D14" s="14">
        <v>888.7</v>
      </c>
      <c r="E14" s="15">
        <v>910.15</v>
      </c>
      <c r="F14" s="10">
        <f t="shared" si="0"/>
        <v>21.449999999999932</v>
      </c>
      <c r="G14" s="9">
        <f t="shared" si="1"/>
        <v>102.41363789805334</v>
      </c>
      <c r="H14" s="3"/>
    </row>
    <row r="15" spans="2:8" ht="15.6">
      <c r="B15" s="20" t="s">
        <v>13</v>
      </c>
      <c r="C15" s="21"/>
      <c r="D15" s="14">
        <v>840.9</v>
      </c>
      <c r="E15" s="15">
        <v>900</v>
      </c>
      <c r="F15" s="10">
        <f t="shared" si="0"/>
        <v>59.10000000000002</v>
      </c>
      <c r="G15" s="9">
        <f t="shared" si="1"/>
        <v>107.02818408847664</v>
      </c>
      <c r="H15" s="3"/>
    </row>
    <row r="16" spans="2:8" ht="15.6">
      <c r="B16" s="20" t="s">
        <v>14</v>
      </c>
      <c r="C16" s="21"/>
      <c r="D16" s="14">
        <v>1215.2</v>
      </c>
      <c r="E16" s="16">
        <v>1183.4</v>
      </c>
      <c r="F16" s="10">
        <f t="shared" si="0"/>
        <v>-31.799999999999955</v>
      </c>
      <c r="G16" s="9">
        <f t="shared" si="1"/>
        <v>97.38314680710994</v>
      </c>
      <c r="H16" s="3"/>
    </row>
    <row r="17" spans="2:8" ht="15.6">
      <c r="B17" s="17" t="s">
        <v>1</v>
      </c>
      <c r="C17" s="17"/>
      <c r="D17" s="14">
        <f>SUM(D5:D16)</f>
        <v>9861.900000000001</v>
      </c>
      <c r="E17" s="14">
        <f>SUM(E5:E16)</f>
        <v>10196.449999999999</v>
      </c>
      <c r="F17" s="15">
        <f t="shared" si="0"/>
        <v>334.54999999999745</v>
      </c>
      <c r="G17" s="14">
        <f>E17/D17*100</f>
        <v>103.3923483304434</v>
      </c>
      <c r="H17" s="4"/>
    </row>
    <row r="18" spans="2:7" ht="15">
      <c r="B18" s="6"/>
      <c r="C18" s="6"/>
      <c r="D18" s="6"/>
      <c r="E18" s="6"/>
      <c r="F18" s="6"/>
      <c r="G18" s="6"/>
    </row>
    <row r="19" spans="4:7" ht="15">
      <c r="D19" s="5"/>
      <c r="E19" s="5"/>
      <c r="G19" s="3"/>
    </row>
    <row r="20" spans="2:7" ht="28.95" customHeight="1">
      <c r="B20" s="22" t="s">
        <v>16</v>
      </c>
      <c r="C20" s="22"/>
      <c r="D20" s="22"/>
      <c r="E20" s="22"/>
      <c r="F20" s="22"/>
      <c r="G20" s="22"/>
    </row>
    <row r="21" spans="2:7" ht="34.95" customHeight="1">
      <c r="B21" s="22"/>
      <c r="C21" s="22"/>
      <c r="D21" s="22"/>
      <c r="E21" s="22"/>
      <c r="F21" s="22"/>
      <c r="G21" s="22"/>
    </row>
    <row r="22" spans="2:7" ht="62.4">
      <c r="B22" s="23" t="s">
        <v>0</v>
      </c>
      <c r="C22" s="23"/>
      <c r="D22" s="11" t="s">
        <v>18</v>
      </c>
      <c r="E22" s="11" t="s">
        <v>20</v>
      </c>
      <c r="F22" s="11" t="s">
        <v>17</v>
      </c>
      <c r="G22" s="11" t="s">
        <v>11</v>
      </c>
    </row>
    <row r="23" spans="2:7" ht="15.6">
      <c r="B23" s="19" t="s">
        <v>2</v>
      </c>
      <c r="C23" s="19"/>
      <c r="D23" s="7">
        <v>5.8</v>
      </c>
      <c r="E23" s="8">
        <v>15.8</v>
      </c>
      <c r="F23" s="9">
        <f>E23-D23</f>
        <v>10</v>
      </c>
      <c r="G23" s="9">
        <v>274.1</v>
      </c>
    </row>
    <row r="24" spans="2:7" ht="15.6">
      <c r="B24" s="19" t="s">
        <v>3</v>
      </c>
      <c r="C24" s="19"/>
      <c r="D24" s="7">
        <v>8.4</v>
      </c>
      <c r="E24" s="8">
        <v>21</v>
      </c>
      <c r="F24" s="9">
        <f aca="true" t="shared" si="2" ref="F24:F34">E24-D24</f>
        <v>12.6</v>
      </c>
      <c r="G24" s="9">
        <v>249</v>
      </c>
    </row>
    <row r="25" spans="2:7" ht="15.6">
      <c r="B25" s="19" t="s">
        <v>4</v>
      </c>
      <c r="C25" s="19"/>
      <c r="D25" s="7">
        <v>8.6</v>
      </c>
      <c r="E25" s="8">
        <v>23.3</v>
      </c>
      <c r="F25" s="9">
        <f t="shared" si="2"/>
        <v>14.700000000000001</v>
      </c>
      <c r="G25" s="9">
        <v>270.4</v>
      </c>
    </row>
    <row r="26" spans="2:7" ht="15.6">
      <c r="B26" s="19" t="s">
        <v>5</v>
      </c>
      <c r="C26" s="19"/>
      <c r="D26" s="7">
        <v>5.6</v>
      </c>
      <c r="E26" s="8">
        <v>23.1</v>
      </c>
      <c r="F26" s="9">
        <f t="shared" si="2"/>
        <v>17.5</v>
      </c>
      <c r="G26" s="9">
        <v>411.1</v>
      </c>
    </row>
    <row r="27" spans="2:7" ht="15.6">
      <c r="B27" s="19" t="s">
        <v>6</v>
      </c>
      <c r="C27" s="19"/>
      <c r="D27" s="7">
        <v>5.1</v>
      </c>
      <c r="E27" s="8">
        <v>23.5</v>
      </c>
      <c r="F27" s="9">
        <f t="shared" si="2"/>
        <v>18.4</v>
      </c>
      <c r="G27" s="9">
        <v>456.4</v>
      </c>
    </row>
    <row r="28" spans="2:7" ht="15.6">
      <c r="B28" s="19" t="s">
        <v>7</v>
      </c>
      <c r="C28" s="19"/>
      <c r="D28" s="8">
        <v>6.3</v>
      </c>
      <c r="E28" s="8">
        <v>71.7</v>
      </c>
      <c r="F28" s="9">
        <f t="shared" si="2"/>
        <v>65.4</v>
      </c>
      <c r="G28" s="9">
        <v>1146.7</v>
      </c>
    </row>
    <row r="29" spans="2:7" ht="15.6">
      <c r="B29" s="19" t="s">
        <v>8</v>
      </c>
      <c r="C29" s="19"/>
      <c r="D29" s="7">
        <v>56</v>
      </c>
      <c r="E29" s="8">
        <v>21</v>
      </c>
      <c r="F29" s="9">
        <f t="shared" si="2"/>
        <v>-35</v>
      </c>
      <c r="G29" s="9">
        <v>37.5</v>
      </c>
    </row>
    <row r="30" spans="2:7" ht="15.6">
      <c r="B30" s="19" t="s">
        <v>9</v>
      </c>
      <c r="C30" s="19"/>
      <c r="D30" s="7">
        <v>17.2</v>
      </c>
      <c r="E30" s="8">
        <v>25.8</v>
      </c>
      <c r="F30" s="9">
        <f t="shared" si="2"/>
        <v>8.600000000000001</v>
      </c>
      <c r="G30" s="9">
        <v>150</v>
      </c>
    </row>
    <row r="31" spans="2:7" ht="15.6">
      <c r="B31" s="19" t="s">
        <v>10</v>
      </c>
      <c r="C31" s="19"/>
      <c r="D31" s="9">
        <v>21.9</v>
      </c>
      <c r="E31" s="9">
        <v>22.1</v>
      </c>
      <c r="F31" s="9">
        <f t="shared" si="2"/>
        <v>0.20000000000000284</v>
      </c>
      <c r="G31" s="9">
        <v>100.8</v>
      </c>
    </row>
    <row r="32" spans="2:7" ht="15.6">
      <c r="B32" s="20" t="s">
        <v>12</v>
      </c>
      <c r="C32" s="21"/>
      <c r="D32" s="9">
        <v>33.2</v>
      </c>
      <c r="E32" s="10">
        <v>19.7</v>
      </c>
      <c r="F32" s="9">
        <f t="shared" si="2"/>
        <v>-13.500000000000004</v>
      </c>
      <c r="G32" s="9">
        <f aca="true" t="shared" si="3" ref="G32:G34">E32/D32*100</f>
        <v>59.33734939759036</v>
      </c>
    </row>
    <row r="33" spans="2:7" ht="15.6">
      <c r="B33" s="20" t="s">
        <v>13</v>
      </c>
      <c r="C33" s="21"/>
      <c r="D33" s="9">
        <v>37</v>
      </c>
      <c r="E33" s="10">
        <v>21.9</v>
      </c>
      <c r="F33" s="9">
        <f t="shared" si="2"/>
        <v>-15.100000000000001</v>
      </c>
      <c r="G33" s="9">
        <f t="shared" si="3"/>
        <v>59.189189189189186</v>
      </c>
    </row>
    <row r="34" spans="2:7" ht="15.6">
      <c r="B34" s="20" t="s">
        <v>14</v>
      </c>
      <c r="C34" s="21"/>
      <c r="D34" s="9">
        <v>54.4</v>
      </c>
      <c r="E34" s="10">
        <v>23.1</v>
      </c>
      <c r="F34" s="9">
        <f t="shared" si="2"/>
        <v>-31.299999999999997</v>
      </c>
      <c r="G34" s="9">
        <f t="shared" si="3"/>
        <v>42.46323529411765</v>
      </c>
    </row>
    <row r="35" spans="2:7" ht="15.6">
      <c r="B35" s="17" t="s">
        <v>1</v>
      </c>
      <c r="C35" s="17"/>
      <c r="D35" s="14">
        <f>SUM(D23:D34)</f>
        <v>259.5</v>
      </c>
      <c r="E35" s="14">
        <f>SUM(E23:E34)</f>
        <v>312</v>
      </c>
      <c r="F35" s="15">
        <f aca="true" t="shared" si="4" ref="F35">E35-D35</f>
        <v>52.5</v>
      </c>
      <c r="G35" s="14">
        <f>E35/D35*100</f>
        <v>120.23121387283237</v>
      </c>
    </row>
    <row r="42" spans="2:7" ht="42" customHeight="1">
      <c r="B42" s="18"/>
      <c r="C42" s="18"/>
      <c r="D42" s="18"/>
      <c r="E42" s="18"/>
      <c r="F42" s="18"/>
      <c r="G42" s="18"/>
    </row>
    <row r="44" spans="2:7" ht="53.4" customHeight="1">
      <c r="B44" s="18"/>
      <c r="C44" s="18"/>
      <c r="D44" s="18"/>
      <c r="E44" s="18"/>
      <c r="F44" s="18"/>
      <c r="G44" s="18"/>
    </row>
  </sheetData>
  <mergeCells count="33">
    <mergeCell ref="B7:C7"/>
    <mergeCell ref="B1:G1"/>
    <mergeCell ref="B2:G3"/>
    <mergeCell ref="B4:C4"/>
    <mergeCell ref="B5:C5"/>
    <mergeCell ref="B6:C6"/>
    <mergeCell ref="B20:G21"/>
    <mergeCell ref="B22:C22"/>
    <mergeCell ref="B23:C23"/>
    <mergeCell ref="B24:C24"/>
    <mergeCell ref="B8:C8"/>
    <mergeCell ref="B9:C9"/>
    <mergeCell ref="B17:C17"/>
    <mergeCell ref="B15:C15"/>
    <mergeCell ref="B11:C11"/>
    <mergeCell ref="B10:C10"/>
    <mergeCell ref="B12:C12"/>
    <mergeCell ref="B13:C13"/>
    <mergeCell ref="B14:C14"/>
    <mergeCell ref="B16:C16"/>
    <mergeCell ref="B25:C25"/>
    <mergeCell ref="B26:C26"/>
    <mergeCell ref="B27:C27"/>
    <mergeCell ref="B28:C28"/>
    <mergeCell ref="B29:C29"/>
    <mergeCell ref="B35:C35"/>
    <mergeCell ref="B42:G42"/>
    <mergeCell ref="B44:G44"/>
    <mergeCell ref="B30:C30"/>
    <mergeCell ref="B31:C31"/>
    <mergeCell ref="B32:C32"/>
    <mergeCell ref="B33:C33"/>
    <mergeCell ref="B34:C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user</cp:lastModifiedBy>
  <dcterms:created xsi:type="dcterms:W3CDTF">2022-10-24T20:24:10Z</dcterms:created>
  <dcterms:modified xsi:type="dcterms:W3CDTF">2024-01-11T12:30:08Z</dcterms:modified>
  <cp:category/>
  <cp:version/>
  <cp:contentType/>
  <cp:contentStatus/>
</cp:coreProperties>
</file>