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060" windowWidth="14520" windowHeight="6090" tabRatio="902" activeTab="4"/>
  </bookViews>
  <sheets>
    <sheet name="5pf_titul" sheetId="1" r:id="rId1"/>
    <sheet name="5pf" sheetId="2" r:id="rId2"/>
    <sheet name="5pf Контроль" sheetId="3" r:id="rId3"/>
    <sheet name="5pf_titul (раб)" sheetId="7" r:id="rId4"/>
    <sheet name="5pf (раб)" sheetId="8" r:id="rId5"/>
    <sheet name="5pf (раб) Контроль" sheetId="9" r:id="rId6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1">'5pf'!$3:$3</definedName>
    <definedName name="_xlnm.Print_Titles" localSheetId="4">'5pf (раб)'!$3:$3</definedName>
  </definedNames>
  <calcPr calcId="124519"/>
</workbook>
</file>

<file path=xl/sharedStrings.xml><?xml version="1.0" encoding="utf-8"?>
<sst xmlns="http://schemas.openxmlformats.org/spreadsheetml/2006/main" count="248" uniqueCount="107">
  <si>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</si>
  <si>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</si>
  <si>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</si>
  <si>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</si>
  <si>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</si>
  <si>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</si>
  <si>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</si>
  <si>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</si>
  <si>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</si>
  <si>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</si>
  <si>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</si>
  <si>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</si>
  <si>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</si>
  <si>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</si>
  <si>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</si>
  <si>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</si>
  <si>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</si>
  <si>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</si>
  <si>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</si>
  <si>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</si>
  <si>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Волинській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</si>
  <si>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</si>
  <si>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</si>
  <si>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</si>
  <si>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</si>
  <si>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</si>
  <si>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</si>
  <si>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</si>
  <si>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</si>
  <si>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</si>
  <si>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</si>
  <si>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</si>
  <si>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</si>
  <si>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</si>
  <si>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</si>
  <si>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</si>
  <si>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</si>
  <si>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</si>
  <si>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</si>
  <si>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</si>
  <si>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</si>
  <si>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</si>
  <si>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</si>
  <si>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</si>
  <si>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</si>
  <si>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</si>
  <si>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</si>
  <si>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</si>
  <si>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</si>
  <si>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</si>
  <si>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</si>
  <si>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</si>
  <si>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</si>
  <si>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</si>
  <si>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</si>
  <si>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</si>
  <si>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</si>
  <si>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</si>
  <si>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</si>
  <si>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</si>
  <si>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</si>
  <si>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</si>
  <si>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</si>
  <si>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</si>
  <si>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</si>
  <si>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</si>
  <si>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</si>
  <si>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</si>
  <si>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</si>
  <si>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</si>
  <si>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</si>
  <si>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</si>
  <si>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</si>
  <si>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</si>
  <si>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</si>
  <si>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</si>
  <si>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</si>
  <si>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</si>
  <si>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</si>
  <si>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</si>
  <si>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</si>
  <si>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</si>
  <si>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</si>
  <si>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</si>
  <si>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</si>
  <si>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</si>
  <si>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</si>
  <si>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</si>
  <si>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</si>
  <si>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</si>
  <si>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Чисельність</t>
  </si>
  <si>
    <t>Результат</t>
  </si>
  <si>
    <t>=</t>
  </si>
  <si>
    <t>02-14</t>
  </si>
  <si>
    <t>15-20</t>
  </si>
  <si>
    <t>21-23</t>
  </si>
  <si>
    <t>&lt;=</t>
  </si>
  <si>
    <t>25(Раб)</t>
  </si>
  <si>
    <t>Сума</t>
  </si>
  <si>
    <t>ЗВІТ
про розподіл працюючих пенсіонерів за розмірами призначених місячних пенсій</t>
  </si>
  <si>
    <r>
      <t xml:space="preserve">Чисельність </t>
    </r>
    <r>
      <rPr>
        <b/>
        <u val="single"/>
        <sz val="8"/>
        <rFont val="Times New Roman"/>
        <family val="1"/>
      </rPr>
      <t>працюючих</t>
    </r>
    <r>
      <rPr>
        <sz val="8"/>
        <rFont val="Times New Roman"/>
        <family val="1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</si>
  <si>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</si>
  <si>
    <t>01.07.2020</t>
  </si>
  <si>
    <t>Виконавець Шепаткова О.
(прізвище, номер телефону)</t>
  </si>
  <si>
    <t>"03" липня 2020     р.</t>
  </si>
  <si>
    <t>Керівник ТРИБОЩУК О.В. 
(підпис) (прізвище, ініціали)</t>
  </si>
  <si>
    <t>Керівник ТРИБОЩУК О.В.
(підпис) (прізвище, ініціали)</t>
  </si>
</sst>
</file>

<file path=xl/styles.xml><?xml version="1.0" encoding="utf-8"?>
<styleSheet xmlns="http://schemas.openxmlformats.org/spreadsheetml/2006/main">
  <fonts count="25">
    <font>
      <sz val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Font="1"/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Protection="1"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14" xfId="0" applyNumberFormat="1" applyFont="1" applyBorder="1" applyAlignment="1" applyProtection="1">
      <alignment horizontal="right" vertical="top" wrapText="1"/>
      <protection locked="0"/>
    </xf>
    <xf numFmtId="1" fontId="0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" fontId="0" fillId="0" borderId="13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/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/>
    <xf numFmtId="4" fontId="21" fillId="0" borderId="0" xfId="0" applyNumberFormat="1" applyFont="1"/>
    <xf numFmtId="0" fontId="23" fillId="0" borderId="0" xfId="0" applyFont="1"/>
    <xf numFmtId="0" fontId="21" fillId="0" borderId="0" xfId="0" applyFont="1" applyAlignment="1">
      <alignment horizontal="left" vertical="top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1" fontId="21" fillId="0" borderId="0" xfId="0" applyNumberFormat="1" applyFont="1"/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3" fillId="0" borderId="0" xfId="0" applyNumberFormat="1" applyFont="1"/>
    <xf numFmtId="49" fontId="21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3" fontId="23" fillId="0" borderId="0" xfId="0" applyNumberFormat="1" applyFont="1"/>
    <xf numFmtId="4" fontId="23" fillId="0" borderId="0" xfId="0" applyNumberFormat="1" applyFont="1"/>
    <xf numFmtId="49" fontId="21" fillId="0" borderId="18" xfId="0" applyNumberFormat="1" applyFont="1" applyBorder="1" applyAlignment="1">
      <alignment horizontal="center"/>
    </xf>
    <xf numFmtId="3" fontId="21" fillId="0" borderId="0" xfId="0" applyNumberFormat="1" applyFont="1"/>
    <xf numFmtId="0" fontId="21" fillId="0" borderId="0" xfId="0" applyFont="1"/>
    <xf numFmtId="49" fontId="21" fillId="0" borderId="20" xfId="0" applyNumberFormat="1" applyFont="1" applyBorder="1" applyAlignment="1">
      <alignment wrapText="1"/>
    </xf>
    <xf numFmtId="49" fontId="21" fillId="0" borderId="2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Protection="1"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left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horizontal="left" vertical="top" wrapText="1"/>
    </xf>
    <xf numFmtId="0" fontId="0" fillId="0" borderId="0" xfId="61" applyFont="1" applyBorder="1" applyAlignment="1">
      <alignment horizontal="left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  <cellStyle name="Обычный 2" xfId="61"/>
  </cellStyles>
  <dxfs count="4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pf%20(rab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dat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datok%2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dat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atok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atok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datok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Formulas="1" workbookViewId="0" topLeftCell="A1">
      <selection activeCell="K24" sqref="K24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80" t="s">
        <v>0</v>
      </c>
      <c r="B1" s="80"/>
      <c r="C1" s="80"/>
      <c r="D1" s="80"/>
      <c r="E1" s="80"/>
      <c r="F1" s="80"/>
      <c r="G1" s="80"/>
    </row>
    <row r="2" ht="12.75">
      <c r="A2" s="1"/>
    </row>
    <row r="3" spans="1:7" ht="35.25" customHeight="1">
      <c r="A3" s="81" t="s">
        <v>1</v>
      </c>
      <c r="B3" s="81"/>
      <c r="C3" s="81"/>
      <c r="D3" s="81"/>
      <c r="E3" s="81"/>
      <c r="F3" s="81"/>
      <c r="G3" s="81"/>
    </row>
    <row r="4" spans="2:5" ht="15.75" customHeight="1">
      <c r="B4" s="2"/>
      <c r="C4" s="3" t="s">
        <v>2</v>
      </c>
      <c r="D4" s="82" t="s">
        <v>102</v>
      </c>
      <c r="E4" s="82"/>
    </row>
    <row r="5" ht="16.5" customHeight="1" thickBot="1">
      <c r="A5" s="4"/>
    </row>
    <row r="6" spans="1:9" ht="14.25" customHeight="1" thickBot="1">
      <c r="A6" s="83" t="s">
        <v>3</v>
      </c>
      <c r="B6" s="84"/>
      <c r="C6" s="84"/>
      <c r="D6" s="84"/>
      <c r="E6" s="85"/>
      <c r="F6" s="5" t="s">
        <v>4</v>
      </c>
      <c r="G6" s="86" t="s">
        <v>5</v>
      </c>
      <c r="H6" s="87"/>
      <c r="I6" s="87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68" t="s">
        <v>6</v>
      </c>
      <c r="B8" s="69"/>
      <c r="C8" s="69"/>
      <c r="D8" s="69"/>
      <c r="E8" s="70"/>
      <c r="F8" s="12"/>
      <c r="G8" s="88" t="s">
        <v>7</v>
      </c>
      <c r="H8" s="89"/>
      <c r="I8" s="89"/>
    </row>
    <row r="9" spans="1:9" ht="25.5" customHeight="1">
      <c r="A9" s="90" t="s">
        <v>8</v>
      </c>
      <c r="B9" s="91"/>
      <c r="C9" s="91"/>
      <c r="D9" s="91"/>
      <c r="E9" s="92"/>
      <c r="F9" s="74" t="s">
        <v>9</v>
      </c>
      <c r="G9" s="88"/>
      <c r="H9" s="89"/>
      <c r="I9" s="89"/>
    </row>
    <row r="10" spans="1:9" ht="13.5" customHeight="1" thickBot="1">
      <c r="A10" s="93" t="s">
        <v>10</v>
      </c>
      <c r="B10" s="94"/>
      <c r="C10" s="94"/>
      <c r="D10" s="94"/>
      <c r="E10" s="95"/>
      <c r="F10" s="75"/>
      <c r="G10" s="88"/>
      <c r="H10" s="89"/>
      <c r="I10" s="89"/>
    </row>
    <row r="11" spans="1:9" ht="29.25" customHeight="1">
      <c r="A11" s="68" t="s">
        <v>11</v>
      </c>
      <c r="B11" s="69"/>
      <c r="C11" s="69"/>
      <c r="D11" s="69"/>
      <c r="E11" s="70"/>
      <c r="F11" s="13"/>
      <c r="G11" s="88"/>
      <c r="H11" s="89"/>
      <c r="I11" s="89"/>
    </row>
    <row r="12" spans="1:7" ht="13.5" customHeight="1">
      <c r="A12" s="71" t="s">
        <v>12</v>
      </c>
      <c r="B12" s="72"/>
      <c r="C12" s="72"/>
      <c r="D12" s="72"/>
      <c r="E12" s="73"/>
      <c r="F12" s="74" t="s">
        <v>13</v>
      </c>
      <c r="G12" s="14"/>
    </row>
    <row r="13" spans="1:9" ht="51.75" customHeight="1" thickBot="1">
      <c r="A13" s="76" t="s">
        <v>14</v>
      </c>
      <c r="B13" s="77"/>
      <c r="C13" s="77"/>
      <c r="D13" s="77"/>
      <c r="E13" s="78"/>
      <c r="F13" s="75"/>
      <c r="G13" s="14"/>
      <c r="H13" s="15"/>
      <c r="I13" s="15" t="s">
        <v>15</v>
      </c>
    </row>
    <row r="14" spans="1:7" ht="25.5" customHeight="1">
      <c r="A14" s="68" t="s">
        <v>16</v>
      </c>
      <c r="B14" s="69"/>
      <c r="C14" s="69"/>
      <c r="D14" s="69"/>
      <c r="E14" s="70"/>
      <c r="F14" s="79" t="s">
        <v>17</v>
      </c>
      <c r="G14" s="14"/>
    </row>
    <row r="15" spans="1:7" ht="12.75" customHeight="1" thickBot="1">
      <c r="A15" s="76" t="s">
        <v>18</v>
      </c>
      <c r="B15" s="77"/>
      <c r="C15" s="77"/>
      <c r="D15" s="77"/>
      <c r="E15" s="78"/>
      <c r="F15" s="75"/>
      <c r="G15" s="14"/>
    </row>
    <row r="16" ht="13.5" customHeight="1" thickBot="1">
      <c r="A16" s="1"/>
    </row>
    <row r="17" spans="1:9" s="16" customFormat="1" ht="13.5" customHeight="1" thickBot="1">
      <c r="A17" s="59" t="s">
        <v>19</v>
      </c>
      <c r="B17" s="60"/>
      <c r="C17" s="60"/>
      <c r="D17" s="60"/>
      <c r="E17" s="60"/>
      <c r="F17" s="60"/>
      <c r="G17" s="60"/>
      <c r="H17" s="60"/>
      <c r="I17" s="61"/>
    </row>
    <row r="18" spans="1:9" s="16" customFormat="1" ht="14.25" customHeight="1" thickBot="1">
      <c r="A18" s="62" t="s">
        <v>20</v>
      </c>
      <c r="B18" s="63"/>
      <c r="C18" s="63"/>
      <c r="D18" s="63"/>
      <c r="E18" s="63"/>
      <c r="F18" s="63"/>
      <c r="G18" s="63"/>
      <c r="H18" s="63"/>
      <c r="I18" s="64"/>
    </row>
    <row r="19" spans="1:9" s="16" customFormat="1" ht="13.5" customHeight="1" thickBot="1">
      <c r="A19" s="65"/>
      <c r="B19" s="66"/>
      <c r="C19" s="66"/>
      <c r="D19" s="66"/>
      <c r="E19" s="66"/>
      <c r="F19" s="66"/>
      <c r="G19" s="66"/>
      <c r="H19" s="66"/>
      <c r="I19" s="67"/>
    </row>
    <row r="20" spans="1:9" s="16" customFormat="1" ht="13.5" customHeight="1" thickBot="1">
      <c r="A20" s="59" t="s">
        <v>21</v>
      </c>
      <c r="B20" s="60"/>
      <c r="C20" s="60"/>
      <c r="D20" s="60"/>
      <c r="E20" s="60"/>
      <c r="F20" s="60"/>
      <c r="G20" s="60"/>
      <c r="H20" s="60"/>
      <c r="I20" s="61"/>
    </row>
    <row r="21" spans="1:9" s="16" customFormat="1" ht="13.5" customHeight="1" thickBot="1">
      <c r="A21" s="65"/>
      <c r="B21" s="66"/>
      <c r="C21" s="66"/>
      <c r="D21" s="66"/>
      <c r="E21" s="66"/>
      <c r="F21" s="66"/>
      <c r="G21" s="66"/>
      <c r="H21" s="66"/>
      <c r="I21" s="67"/>
    </row>
    <row r="22" spans="1:9" s="16" customFormat="1" ht="13.5" customHeight="1" thickBot="1">
      <c r="A22" s="65"/>
      <c r="B22" s="66"/>
      <c r="C22" s="66"/>
      <c r="D22" s="66"/>
      <c r="E22" s="66"/>
      <c r="F22" s="66"/>
      <c r="G22" s="66"/>
      <c r="H22" s="66"/>
      <c r="I22" s="67"/>
    </row>
    <row r="23" spans="1:9" s="16" customFormat="1" ht="13.5" customHeight="1" thickBot="1">
      <c r="A23" s="53" t="s">
        <v>22</v>
      </c>
      <c r="B23" s="55" t="s">
        <v>23</v>
      </c>
      <c r="C23" s="56"/>
      <c r="D23" s="56"/>
      <c r="E23" s="56"/>
      <c r="F23" s="56"/>
      <c r="G23" s="56"/>
      <c r="H23" s="56"/>
      <c r="I23" s="57"/>
    </row>
    <row r="24" spans="1:9" s="16" customFormat="1" ht="67.5" customHeight="1" thickBot="1">
      <c r="A24" s="54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58" t="s">
        <v>31</v>
      </c>
      <c r="B26" s="58"/>
      <c r="C26" s="58"/>
      <c r="D26" s="58"/>
      <c r="E26" s="58"/>
      <c r="F26" s="58"/>
    </row>
    <row r="27" s="16" customFormat="1" ht="12.75"/>
  </sheetData>
  <mergeCells count="26">
    <mergeCell ref="A8:E8"/>
    <mergeCell ref="G8:I11"/>
    <mergeCell ref="A9:E9"/>
    <mergeCell ref="F9:F10"/>
    <mergeCell ref="A10:E10"/>
    <mergeCell ref="A1:G1"/>
    <mergeCell ref="A3:G3"/>
    <mergeCell ref="D4:E4"/>
    <mergeCell ref="A6:E6"/>
    <mergeCell ref="G6:I6"/>
    <mergeCell ref="A11:E11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O10" sqref="O10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7" width="9.33203125" style="23" hidden="1" customWidth="1"/>
    <col min="8" max="9" width="9.33203125" style="28" hidden="1" customWidth="1"/>
    <col min="10" max="16384" width="9.33203125" style="23" customWidth="1"/>
  </cols>
  <sheetData>
    <row r="2" spans="1:9" s="29" customFormat="1" ht="67.5" customHeight="1">
      <c r="A2" s="30" t="s">
        <v>32</v>
      </c>
      <c r="B2" s="31" t="s">
        <v>33</v>
      </c>
      <c r="C2" s="32" t="s">
        <v>34</v>
      </c>
      <c r="D2" s="33" t="s">
        <v>35</v>
      </c>
      <c r="E2" s="34" t="s">
        <v>36</v>
      </c>
      <c r="H2" s="35"/>
      <c r="I2" s="35"/>
    </row>
    <row r="3" spans="1:9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H3" s="40"/>
      <c r="I3" s="40"/>
    </row>
    <row r="4" spans="1:9" ht="55.5" customHeight="1">
      <c r="A4" s="41" t="s">
        <v>39</v>
      </c>
      <c r="B4" s="38" t="s">
        <v>40</v>
      </c>
      <c r="C4" s="42">
        <v>249530</v>
      </c>
      <c r="D4" s="43">
        <v>680977.1</v>
      </c>
      <c r="E4" s="43">
        <v>2729.04</v>
      </c>
      <c r="F4" s="26">
        <f>SUM(C5:C16)</f>
        <v>246896</v>
      </c>
      <c r="G4" s="27">
        <f>SUM(D5:D16)</f>
        <v>645692.7</v>
      </c>
      <c r="H4" s="44">
        <f>F4-C4</f>
        <v>-2634</v>
      </c>
      <c r="I4" s="45">
        <f>G4-D4</f>
        <v>-35284.40000000002</v>
      </c>
    </row>
    <row r="5" spans="1:5" ht="12.75" customHeight="1">
      <c r="A5" s="41" t="s">
        <v>41</v>
      </c>
      <c r="B5" s="38" t="s">
        <v>42</v>
      </c>
      <c r="C5" s="42">
        <v>664</v>
      </c>
      <c r="D5" s="43">
        <v>374.3</v>
      </c>
      <c r="E5" s="43">
        <v>563.7</v>
      </c>
    </row>
    <row r="6" spans="1:5" ht="12.75" customHeight="1">
      <c r="A6" s="41" t="s">
        <v>43</v>
      </c>
      <c r="B6" s="38" t="s">
        <v>44</v>
      </c>
      <c r="C6" s="42">
        <v>810</v>
      </c>
      <c r="D6" s="43">
        <v>695.3</v>
      </c>
      <c r="E6" s="43">
        <v>858.4</v>
      </c>
    </row>
    <row r="7" spans="1:5" ht="12.75" customHeight="1">
      <c r="A7" s="41" t="s">
        <v>45</v>
      </c>
      <c r="B7" s="38" t="s">
        <v>46</v>
      </c>
      <c r="C7" s="42">
        <v>1818</v>
      </c>
      <c r="D7" s="43">
        <v>1892.2</v>
      </c>
      <c r="E7" s="43">
        <v>1040.81</v>
      </c>
    </row>
    <row r="8" spans="1:5" ht="12.75" customHeight="1">
      <c r="A8" s="41" t="s">
        <v>47</v>
      </c>
      <c r="B8" s="38" t="s">
        <v>48</v>
      </c>
      <c r="C8" s="42">
        <v>70</v>
      </c>
      <c r="D8" s="43">
        <v>80.7</v>
      </c>
      <c r="E8" s="43">
        <v>1152.86</v>
      </c>
    </row>
    <row r="9" spans="1:5" ht="12.75" customHeight="1">
      <c r="A9" s="41" t="s">
        <v>49</v>
      </c>
      <c r="B9" s="38" t="s">
        <v>50</v>
      </c>
      <c r="C9" s="42">
        <v>98</v>
      </c>
      <c r="D9" s="43">
        <v>122.9</v>
      </c>
      <c r="E9" s="43">
        <v>1254.08</v>
      </c>
    </row>
    <row r="10" spans="1:5" ht="12.75" customHeight="1">
      <c r="A10" s="41" t="s">
        <v>51</v>
      </c>
      <c r="B10" s="38" t="s">
        <v>52</v>
      </c>
      <c r="C10" s="42">
        <v>48</v>
      </c>
      <c r="D10" s="43">
        <v>64.3</v>
      </c>
      <c r="E10" s="43">
        <v>1339.58</v>
      </c>
    </row>
    <row r="11" spans="1:5" ht="12.75" customHeight="1">
      <c r="A11" s="41" t="s">
        <v>53</v>
      </c>
      <c r="B11" s="38" t="s">
        <v>54</v>
      </c>
      <c r="C11" s="42">
        <v>72</v>
      </c>
      <c r="D11" s="43">
        <v>104.5</v>
      </c>
      <c r="E11" s="43">
        <v>1451.39</v>
      </c>
    </row>
    <row r="12" spans="1:5" ht="12.75" customHeight="1">
      <c r="A12" s="41" t="s">
        <v>55</v>
      </c>
      <c r="B12" s="38" t="s">
        <v>56</v>
      </c>
      <c r="C12" s="42">
        <v>52882</v>
      </c>
      <c r="D12" s="43">
        <v>92892</v>
      </c>
      <c r="E12" s="43">
        <v>1756.59</v>
      </c>
    </row>
    <row r="13" spans="1:5" ht="12.75" customHeight="1">
      <c r="A13" s="41" t="s">
        <v>57</v>
      </c>
      <c r="B13" s="38" t="s">
        <v>58</v>
      </c>
      <c r="C13" s="42">
        <v>139093</v>
      </c>
      <c r="D13" s="43">
        <v>323581.1</v>
      </c>
      <c r="E13" s="43">
        <v>2326.37</v>
      </c>
    </row>
    <row r="14" spans="1:5" ht="12.75" customHeight="1">
      <c r="A14" s="41" t="s">
        <v>59</v>
      </c>
      <c r="B14" s="38" t="s">
        <v>60</v>
      </c>
      <c r="C14" s="42">
        <v>28656</v>
      </c>
      <c r="D14" s="43">
        <v>97752.3</v>
      </c>
      <c r="E14" s="43">
        <v>3411.23</v>
      </c>
    </row>
    <row r="15" spans="1:5" ht="12.75" customHeight="1">
      <c r="A15" s="41" t="s">
        <v>61</v>
      </c>
      <c r="B15" s="38" t="s">
        <v>62</v>
      </c>
      <c r="C15" s="42">
        <v>10459</v>
      </c>
      <c r="D15" s="43">
        <v>46350.5</v>
      </c>
      <c r="E15" s="43">
        <v>4431.64</v>
      </c>
    </row>
    <row r="16" spans="1:5" ht="12.75" customHeight="1">
      <c r="A16" s="41" t="s">
        <v>63</v>
      </c>
      <c r="B16" s="38" t="s">
        <v>64</v>
      </c>
      <c r="C16" s="42">
        <v>12226</v>
      </c>
      <c r="D16" s="43">
        <v>81782.6</v>
      </c>
      <c r="E16" s="43">
        <v>6689.24</v>
      </c>
    </row>
    <row r="17" spans="1:5" ht="12.75" customHeight="1">
      <c r="A17" s="41" t="s">
        <v>65</v>
      </c>
      <c r="B17" s="46" t="s">
        <v>66</v>
      </c>
      <c r="C17" s="42">
        <v>2634</v>
      </c>
      <c r="D17" s="43">
        <v>35284.4</v>
      </c>
      <c r="E17" s="43">
        <v>13395.75</v>
      </c>
    </row>
    <row r="18" spans="1:9" ht="45.75" customHeight="1">
      <c r="A18" s="41" t="s">
        <v>67</v>
      </c>
      <c r="B18" s="46" t="s">
        <v>68</v>
      </c>
      <c r="C18" s="42">
        <v>182621</v>
      </c>
      <c r="D18" s="43">
        <v>516309.5</v>
      </c>
      <c r="E18" s="43">
        <v>2827.22</v>
      </c>
      <c r="F18" s="26">
        <f>SUM(C18:C23)</f>
        <v>249530</v>
      </c>
      <c r="G18" s="27">
        <f>SUM(D18:D23)</f>
        <v>680977.1000000001</v>
      </c>
      <c r="H18" s="44">
        <f>F18-C4</f>
        <v>0</v>
      </c>
      <c r="I18" s="45">
        <f>G18-D4</f>
        <v>0</v>
      </c>
    </row>
    <row r="19" spans="1:5" ht="14.25" customHeight="1">
      <c r="A19" s="41" t="s">
        <v>69</v>
      </c>
      <c r="B19" s="46" t="s">
        <v>70</v>
      </c>
      <c r="C19" s="42">
        <v>44266</v>
      </c>
      <c r="D19" s="43">
        <v>105857.4</v>
      </c>
      <c r="E19" s="43">
        <v>2391.39</v>
      </c>
    </row>
    <row r="20" spans="1:5" ht="14.25" customHeight="1">
      <c r="A20" s="41" t="s">
        <v>71</v>
      </c>
      <c r="B20" s="46" t="s">
        <v>72</v>
      </c>
      <c r="C20" s="42">
        <v>15778</v>
      </c>
      <c r="D20" s="43">
        <v>38259.5</v>
      </c>
      <c r="E20" s="43">
        <v>2424.86</v>
      </c>
    </row>
    <row r="21" spans="1:5" ht="14.25" customHeight="1">
      <c r="A21" s="41" t="s">
        <v>73</v>
      </c>
      <c r="B21" s="46" t="s">
        <v>74</v>
      </c>
      <c r="C21" s="42">
        <v>5119</v>
      </c>
      <c r="D21" s="43">
        <v>14116.9</v>
      </c>
      <c r="E21" s="43">
        <v>2757.75</v>
      </c>
    </row>
    <row r="22" spans="1:5" ht="14.25" customHeight="1">
      <c r="A22" s="41" t="s">
        <v>75</v>
      </c>
      <c r="B22" s="46" t="s">
        <v>76</v>
      </c>
      <c r="C22" s="42">
        <v>1675</v>
      </c>
      <c r="D22" s="43">
        <v>2917</v>
      </c>
      <c r="E22" s="43">
        <v>1741.49</v>
      </c>
    </row>
    <row r="23" spans="1:5" ht="14.25" customHeight="1">
      <c r="A23" s="41" t="s">
        <v>77</v>
      </c>
      <c r="B23" s="46" t="s">
        <v>78</v>
      </c>
      <c r="C23" s="42">
        <v>71</v>
      </c>
      <c r="D23" s="43">
        <v>3516.8</v>
      </c>
      <c r="E23" s="43">
        <v>49532.39</v>
      </c>
    </row>
    <row r="24" spans="1:9" ht="42.75" customHeight="1">
      <c r="A24" s="41" t="s">
        <v>79</v>
      </c>
      <c r="B24" s="46" t="s">
        <v>80</v>
      </c>
      <c r="C24" s="42">
        <v>3687</v>
      </c>
      <c r="D24" s="43">
        <v>3505.4</v>
      </c>
      <c r="E24" s="43">
        <v>950.75</v>
      </c>
      <c r="F24" s="26">
        <f>SUM(C24:C26)</f>
        <v>249530</v>
      </c>
      <c r="G24" s="27">
        <f>SUM(D24:D26)</f>
        <v>680977.1</v>
      </c>
      <c r="H24" s="44">
        <f>F24-C4</f>
        <v>0</v>
      </c>
      <c r="I24" s="45">
        <f>G24-D4</f>
        <v>0</v>
      </c>
    </row>
    <row r="25" spans="1:5" ht="11.25" customHeight="1">
      <c r="A25" s="41" t="s">
        <v>81</v>
      </c>
      <c r="B25" s="46" t="s">
        <v>82</v>
      </c>
      <c r="C25" s="42">
        <v>32271</v>
      </c>
      <c r="D25" s="43">
        <v>55248</v>
      </c>
      <c r="E25" s="43">
        <v>1712</v>
      </c>
    </row>
    <row r="26" spans="1:5" ht="11.25" customHeight="1">
      <c r="A26" s="41" t="s">
        <v>83</v>
      </c>
      <c r="B26" s="46" t="s">
        <v>84</v>
      </c>
      <c r="C26" s="42">
        <v>213572</v>
      </c>
      <c r="D26" s="43">
        <v>622223.7</v>
      </c>
      <c r="E26" s="43">
        <v>2913.41</v>
      </c>
    </row>
    <row r="27" spans="1:5" ht="22.5" customHeight="1">
      <c r="A27" s="41" t="s">
        <v>85</v>
      </c>
      <c r="B27" s="46" t="s">
        <v>86</v>
      </c>
      <c r="C27" s="42">
        <v>48612</v>
      </c>
      <c r="D27" s="43">
        <v>135290.6</v>
      </c>
      <c r="E27" s="43">
        <v>2783.07</v>
      </c>
    </row>
    <row r="28" spans="1:11" s="48" customFormat="1" ht="22.5" customHeight="1">
      <c r="A28" s="41" t="s">
        <v>87</v>
      </c>
      <c r="B28" s="46" t="s">
        <v>88</v>
      </c>
      <c r="C28" s="42">
        <v>0</v>
      </c>
      <c r="D28" s="43">
        <v>0</v>
      </c>
      <c r="E28" s="43">
        <v>0</v>
      </c>
      <c r="K28" s="23"/>
    </row>
    <row r="29" spans="1:5" s="48" customFormat="1" ht="6.75" customHeight="1">
      <c r="A29" s="49"/>
      <c r="B29" s="50"/>
      <c r="C29" s="51"/>
      <c r="D29" s="52"/>
      <c r="E29" s="52"/>
    </row>
    <row r="30" spans="1:5" ht="11.25" customHeight="1">
      <c r="A30" s="96" t="s">
        <v>89</v>
      </c>
      <c r="B30" s="96"/>
      <c r="C30" s="96"/>
      <c r="D30" s="96"/>
      <c r="E30" s="96"/>
    </row>
    <row r="31" spans="1:5" ht="11.25" customHeight="1">
      <c r="A31" s="96"/>
      <c r="B31" s="96"/>
      <c r="C31" s="96"/>
      <c r="D31" s="96"/>
      <c r="E31" s="96"/>
    </row>
    <row r="32" spans="1:7" ht="40.5" customHeight="1">
      <c r="A32" s="97" t="s">
        <v>103</v>
      </c>
      <c r="B32" s="97"/>
      <c r="C32" s="97"/>
      <c r="D32" s="97" t="s">
        <v>106</v>
      </c>
      <c r="E32" s="97"/>
      <c r="F32" s="97"/>
      <c r="G32" s="97"/>
    </row>
    <row r="34" spans="1:3" ht="22.5" customHeight="1">
      <c r="A34" s="97" t="s">
        <v>104</v>
      </c>
      <c r="B34" s="97"/>
      <c r="C34" s="97"/>
    </row>
  </sheetData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 r:id="rId1"/>
  <headerFooter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F36" sqref="F36"/>
    </sheetView>
  </sheetViews>
  <sheetFormatPr defaultColWidth="9.33203125" defaultRowHeight="12.75"/>
  <cols>
    <col min="3" max="3" width="10.16015625" style="0" bestFit="1" customWidth="1"/>
    <col min="6" max="6" width="10.16015625" style="0" bestFit="1" customWidth="1"/>
  </cols>
  <sheetData>
    <row r="2" spans="2:7" ht="12.75">
      <c r="B2" s="1" t="s">
        <v>90</v>
      </c>
      <c r="G2" s="1" t="s">
        <v>91</v>
      </c>
    </row>
    <row r="3" spans="2:7" ht="12.75">
      <c r="B3" s="1" t="s">
        <v>40</v>
      </c>
      <c r="C3" s="42">
        <f>5pf!C4</f>
        <v>249530</v>
      </c>
      <c r="D3" s="1" t="s">
        <v>92</v>
      </c>
      <c r="E3" s="1" t="s">
        <v>93</v>
      </c>
      <c r="F3" s="42">
        <f>SUM(5pf!C5:C17)</f>
        <v>249530</v>
      </c>
      <c r="G3" t="str">
        <f>IF(F3=C3,"+","-")</f>
        <v>+</v>
      </c>
    </row>
    <row r="4" spans="2:7" ht="12.75">
      <c r="B4" s="1" t="s">
        <v>40</v>
      </c>
      <c r="C4" s="42">
        <f>5pf!C4</f>
        <v>249530</v>
      </c>
      <c r="D4" s="1" t="s">
        <v>92</v>
      </c>
      <c r="E4" s="1" t="s">
        <v>94</v>
      </c>
      <c r="F4" s="42">
        <f>SUM(5pf!C18:C23)</f>
        <v>249530</v>
      </c>
      <c r="G4" t="str">
        <f>IF(F4=C4,"+","-")</f>
        <v>+</v>
      </c>
    </row>
    <row r="5" spans="2:7" ht="12.75">
      <c r="B5" s="1" t="s">
        <v>40</v>
      </c>
      <c r="C5" s="42">
        <f>5pf!C4</f>
        <v>249530</v>
      </c>
      <c r="D5" s="1" t="s">
        <v>92</v>
      </c>
      <c r="E5" s="1" t="s">
        <v>95</v>
      </c>
      <c r="F5" s="42">
        <f>SUM(5pf!C24:C26)</f>
        <v>249530</v>
      </c>
      <c r="G5" t="str">
        <f>IF(F5=C5,"+","-")</f>
        <v>+</v>
      </c>
    </row>
    <row r="6" spans="2:7" ht="12.75">
      <c r="B6" s="1" t="s">
        <v>40</v>
      </c>
      <c r="C6" s="42">
        <f>5pf!C4</f>
        <v>249530</v>
      </c>
      <c r="D6" s="1" t="s">
        <v>96</v>
      </c>
      <c r="E6" s="1" t="s">
        <v>86</v>
      </c>
      <c r="F6" s="42">
        <f>5pf!C27</f>
        <v>48612</v>
      </c>
      <c r="G6" t="str">
        <f>IF(F6&lt;=C6,"+","-")</f>
        <v>+</v>
      </c>
    </row>
    <row r="7" spans="2:7" ht="12.75">
      <c r="B7" s="1" t="s">
        <v>88</v>
      </c>
      <c r="C7" s="42">
        <f>5pf!C28</f>
        <v>0</v>
      </c>
      <c r="D7" s="1" t="s">
        <v>92</v>
      </c>
      <c r="E7" s="1" t="s">
        <v>97</v>
      </c>
      <c r="F7" s="42">
        <f>'5pf (раб)'!C28</f>
        <v>0</v>
      </c>
      <c r="G7" t="str">
        <f>IF(F7=C7,"+","-")</f>
        <v>+</v>
      </c>
    </row>
    <row r="8" ht="12.75">
      <c r="B8" s="1" t="s">
        <v>98</v>
      </c>
    </row>
    <row r="9" spans="2:7" ht="12.75">
      <c r="B9" s="1" t="s">
        <v>40</v>
      </c>
      <c r="C9" s="43">
        <f>5pf!D4</f>
        <v>680977.1</v>
      </c>
      <c r="D9" s="1" t="s">
        <v>92</v>
      </c>
      <c r="E9" s="1" t="s">
        <v>93</v>
      </c>
      <c r="F9" s="43">
        <f>SUM(5pf!D5:D17)</f>
        <v>680977.1</v>
      </c>
      <c r="G9" t="str">
        <f>IF(F9=C9,"+","-")</f>
        <v>+</v>
      </c>
    </row>
    <row r="10" spans="2:7" ht="12.75">
      <c r="B10" s="1" t="s">
        <v>40</v>
      </c>
      <c r="C10" s="43">
        <f>5pf!D4</f>
        <v>680977.1</v>
      </c>
      <c r="D10" s="1" t="s">
        <v>92</v>
      </c>
      <c r="E10" s="1" t="s">
        <v>94</v>
      </c>
      <c r="F10" s="43">
        <f>SUM(5pf!D18:D23)</f>
        <v>680977.1000000001</v>
      </c>
      <c r="G10" t="str">
        <f>IF(F10=C10,"+","-")</f>
        <v>+</v>
      </c>
    </row>
    <row r="11" spans="2:7" ht="12.75">
      <c r="B11" s="1" t="s">
        <v>40</v>
      </c>
      <c r="C11" s="43">
        <f>5pf!D4</f>
        <v>680977.1</v>
      </c>
      <c r="D11" s="1" t="s">
        <v>92</v>
      </c>
      <c r="E11" s="1" t="s">
        <v>95</v>
      </c>
      <c r="F11" s="43">
        <f>SUM(5pf!D24:D26)</f>
        <v>680977.1</v>
      </c>
      <c r="G11" t="str">
        <f>IF(F11=C11,"+","-")</f>
        <v>+</v>
      </c>
    </row>
    <row r="12" spans="2:7" ht="12.75">
      <c r="B12" s="1" t="s">
        <v>40</v>
      </c>
      <c r="C12" s="43">
        <f>5pf!D4</f>
        <v>680977.1</v>
      </c>
      <c r="D12" s="1" t="s">
        <v>96</v>
      </c>
      <c r="E12" s="1" t="s">
        <v>86</v>
      </c>
      <c r="F12" s="43">
        <f>5pf!D27</f>
        <v>135290.6</v>
      </c>
      <c r="G12" t="str">
        <f>IF(F12&lt;=C12,"+","-")</f>
        <v>+</v>
      </c>
    </row>
    <row r="13" spans="2:7" ht="12.75">
      <c r="B13" s="1" t="s">
        <v>88</v>
      </c>
      <c r="C13" s="43">
        <f>5pf!D28</f>
        <v>0</v>
      </c>
      <c r="D13" s="1" t="s">
        <v>92</v>
      </c>
      <c r="E13" s="1" t="s">
        <v>97</v>
      </c>
      <c r="F13" s="43">
        <f>'5pf (раб)'!D28</f>
        <v>0</v>
      </c>
      <c r="G13" t="str">
        <f>IF(F13=C13,"+","-")</f>
        <v>+</v>
      </c>
    </row>
  </sheetData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Formulas="1" workbookViewId="0" topLeftCell="A1">
      <selection activeCell="K24" sqref="K24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80" t="s">
        <v>0</v>
      </c>
      <c r="B1" s="80"/>
      <c r="C1" s="80"/>
      <c r="D1" s="80"/>
      <c r="E1" s="80"/>
      <c r="F1" s="80"/>
      <c r="G1" s="80"/>
    </row>
    <row r="2" ht="12.75">
      <c r="A2" s="1"/>
    </row>
    <row r="3" spans="1:7" ht="35.25" customHeight="1">
      <c r="A3" s="81" t="s">
        <v>99</v>
      </c>
      <c r="B3" s="81"/>
      <c r="C3" s="81"/>
      <c r="D3" s="81"/>
      <c r="E3" s="81"/>
      <c r="F3" s="81"/>
      <c r="G3" s="81"/>
    </row>
    <row r="4" spans="2:5" ht="15.75" customHeight="1">
      <c r="B4" s="2"/>
      <c r="C4" s="3" t="s">
        <v>2</v>
      </c>
      <c r="D4" s="82" t="s">
        <v>102</v>
      </c>
      <c r="E4" s="82"/>
    </row>
    <row r="5" ht="16.5" customHeight="1" thickBot="1">
      <c r="A5" s="4"/>
    </row>
    <row r="6" spans="1:9" ht="14.25" customHeight="1" thickBot="1">
      <c r="A6" s="83" t="s">
        <v>3</v>
      </c>
      <c r="B6" s="84"/>
      <c r="C6" s="84"/>
      <c r="D6" s="84"/>
      <c r="E6" s="85"/>
      <c r="F6" s="5" t="s">
        <v>4</v>
      </c>
      <c r="G6" s="86" t="s">
        <v>5</v>
      </c>
      <c r="H6" s="87"/>
      <c r="I6" s="87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68" t="s">
        <v>6</v>
      </c>
      <c r="B8" s="69"/>
      <c r="C8" s="69"/>
      <c r="D8" s="69"/>
      <c r="E8" s="70"/>
      <c r="F8" s="12"/>
      <c r="G8" s="88" t="s">
        <v>7</v>
      </c>
      <c r="H8" s="89"/>
      <c r="I8" s="89"/>
    </row>
    <row r="9" spans="1:9" ht="25.5" customHeight="1">
      <c r="A9" s="90" t="s">
        <v>8</v>
      </c>
      <c r="B9" s="91"/>
      <c r="C9" s="91"/>
      <c r="D9" s="91"/>
      <c r="E9" s="92"/>
      <c r="F9" s="74" t="s">
        <v>9</v>
      </c>
      <c r="G9" s="88"/>
      <c r="H9" s="89"/>
      <c r="I9" s="89"/>
    </row>
    <row r="10" spans="1:9" ht="13.5" customHeight="1" thickBot="1">
      <c r="A10" s="93" t="s">
        <v>10</v>
      </c>
      <c r="B10" s="94"/>
      <c r="C10" s="94"/>
      <c r="D10" s="94"/>
      <c r="E10" s="95"/>
      <c r="F10" s="75"/>
      <c r="G10" s="88"/>
      <c r="H10" s="89"/>
      <c r="I10" s="89"/>
    </row>
    <row r="11" spans="1:9" ht="29.25" customHeight="1">
      <c r="A11" s="68" t="s">
        <v>11</v>
      </c>
      <c r="B11" s="69"/>
      <c r="C11" s="69"/>
      <c r="D11" s="69"/>
      <c r="E11" s="70"/>
      <c r="F11" s="13"/>
      <c r="G11" s="88"/>
      <c r="H11" s="89"/>
      <c r="I11" s="89"/>
    </row>
    <row r="12" spans="1:7" ht="13.5" customHeight="1">
      <c r="A12" s="71" t="s">
        <v>12</v>
      </c>
      <c r="B12" s="72"/>
      <c r="C12" s="72"/>
      <c r="D12" s="72"/>
      <c r="E12" s="73"/>
      <c r="F12" s="74" t="s">
        <v>13</v>
      </c>
      <c r="G12" s="14"/>
    </row>
    <row r="13" spans="1:9" ht="51.75" customHeight="1" thickBot="1">
      <c r="A13" s="76" t="s">
        <v>14</v>
      </c>
      <c r="B13" s="77"/>
      <c r="C13" s="77"/>
      <c r="D13" s="77"/>
      <c r="E13" s="78"/>
      <c r="F13" s="75"/>
      <c r="G13" s="14"/>
      <c r="H13" s="15"/>
      <c r="I13" s="15" t="s">
        <v>15</v>
      </c>
    </row>
    <row r="14" spans="1:7" ht="25.5" customHeight="1">
      <c r="A14" s="68" t="s">
        <v>16</v>
      </c>
      <c r="B14" s="69"/>
      <c r="C14" s="69"/>
      <c r="D14" s="69"/>
      <c r="E14" s="70"/>
      <c r="F14" s="79" t="s">
        <v>17</v>
      </c>
      <c r="G14" s="14"/>
    </row>
    <row r="15" spans="1:7" ht="12.75" customHeight="1" thickBot="1">
      <c r="A15" s="76" t="s">
        <v>18</v>
      </c>
      <c r="B15" s="77"/>
      <c r="C15" s="77"/>
      <c r="D15" s="77"/>
      <c r="E15" s="78"/>
      <c r="F15" s="75"/>
      <c r="G15" s="14"/>
    </row>
    <row r="16" ht="13.5" customHeight="1" thickBot="1">
      <c r="A16" s="1"/>
    </row>
    <row r="17" spans="1:9" s="16" customFormat="1" ht="13.5" customHeight="1" thickBot="1">
      <c r="A17" s="59" t="s">
        <v>19</v>
      </c>
      <c r="B17" s="60"/>
      <c r="C17" s="60"/>
      <c r="D17" s="60"/>
      <c r="E17" s="60"/>
      <c r="F17" s="60"/>
      <c r="G17" s="60"/>
      <c r="H17" s="60"/>
      <c r="I17" s="61"/>
    </row>
    <row r="18" spans="1:9" s="16" customFormat="1" ht="14.25" customHeight="1" thickBot="1">
      <c r="A18" s="62" t="s">
        <v>20</v>
      </c>
      <c r="B18" s="63"/>
      <c r="C18" s="63"/>
      <c r="D18" s="63"/>
      <c r="E18" s="63"/>
      <c r="F18" s="63"/>
      <c r="G18" s="63"/>
      <c r="H18" s="63"/>
      <c r="I18" s="64"/>
    </row>
    <row r="19" spans="1:9" s="16" customFormat="1" ht="13.5" customHeight="1" thickBot="1">
      <c r="A19" s="65"/>
      <c r="B19" s="66"/>
      <c r="C19" s="66"/>
      <c r="D19" s="66"/>
      <c r="E19" s="66"/>
      <c r="F19" s="66"/>
      <c r="G19" s="66"/>
      <c r="H19" s="66"/>
      <c r="I19" s="67"/>
    </row>
    <row r="20" spans="1:9" s="16" customFormat="1" ht="13.5" customHeight="1" thickBot="1">
      <c r="A20" s="59" t="s">
        <v>21</v>
      </c>
      <c r="B20" s="60"/>
      <c r="C20" s="60"/>
      <c r="D20" s="60"/>
      <c r="E20" s="60"/>
      <c r="F20" s="60"/>
      <c r="G20" s="60"/>
      <c r="H20" s="60"/>
      <c r="I20" s="61"/>
    </row>
    <row r="21" spans="1:9" s="16" customFormat="1" ht="13.5" customHeight="1" thickBot="1">
      <c r="A21" s="65"/>
      <c r="B21" s="66"/>
      <c r="C21" s="66"/>
      <c r="D21" s="66"/>
      <c r="E21" s="66"/>
      <c r="F21" s="66"/>
      <c r="G21" s="66"/>
      <c r="H21" s="66"/>
      <c r="I21" s="67"/>
    </row>
    <row r="22" spans="1:9" s="16" customFormat="1" ht="13.5" customHeight="1" thickBot="1">
      <c r="A22" s="65"/>
      <c r="B22" s="66"/>
      <c r="C22" s="66"/>
      <c r="D22" s="66"/>
      <c r="E22" s="66"/>
      <c r="F22" s="66"/>
      <c r="G22" s="66"/>
      <c r="H22" s="66"/>
      <c r="I22" s="67"/>
    </row>
    <row r="23" spans="1:9" s="16" customFormat="1" ht="13.5" customHeight="1" thickBot="1">
      <c r="A23" s="53" t="s">
        <v>22</v>
      </c>
      <c r="B23" s="55" t="s">
        <v>23</v>
      </c>
      <c r="C23" s="56"/>
      <c r="D23" s="56"/>
      <c r="E23" s="56"/>
      <c r="F23" s="56"/>
      <c r="G23" s="56"/>
      <c r="H23" s="56"/>
      <c r="I23" s="57"/>
    </row>
    <row r="24" spans="1:9" s="16" customFormat="1" ht="67.5" customHeight="1" thickBot="1">
      <c r="A24" s="54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58" t="s">
        <v>31</v>
      </c>
      <c r="B26" s="58"/>
      <c r="C26" s="58"/>
      <c r="D26" s="58"/>
      <c r="E26" s="58"/>
      <c r="F26" s="58"/>
    </row>
    <row r="27" s="16" customFormat="1" ht="12.75"/>
  </sheetData>
  <mergeCells count="26">
    <mergeCell ref="A8:E8"/>
    <mergeCell ref="G8:I11"/>
    <mergeCell ref="A9:E9"/>
    <mergeCell ref="F9:F10"/>
    <mergeCell ref="A10:E10"/>
    <mergeCell ref="A1:G1"/>
    <mergeCell ref="A3:G3"/>
    <mergeCell ref="D4:E4"/>
    <mergeCell ref="A6:E6"/>
    <mergeCell ref="G6:I6"/>
    <mergeCell ref="A11:E11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4">
      <selection activeCell="P13" sqref="P13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6" width="9.33203125" style="23" hidden="1" customWidth="1"/>
    <col min="7" max="7" width="9.33203125" style="28" hidden="1" customWidth="1"/>
    <col min="8" max="9" width="9.33203125" style="23" hidden="1" customWidth="1"/>
    <col min="10" max="11" width="9.33203125" style="28" hidden="1" customWidth="1"/>
    <col min="12" max="16384" width="9.33203125" style="23" customWidth="1"/>
  </cols>
  <sheetData>
    <row r="2" spans="1:11" s="29" customFormat="1" ht="67.5" customHeight="1">
      <c r="A2" s="30" t="s">
        <v>32</v>
      </c>
      <c r="B2" s="31" t="s">
        <v>33</v>
      </c>
      <c r="C2" s="32" t="s">
        <v>100</v>
      </c>
      <c r="D2" s="33" t="s">
        <v>35</v>
      </c>
      <c r="E2" s="34" t="s">
        <v>36</v>
      </c>
      <c r="G2" s="35"/>
      <c r="J2" s="35"/>
      <c r="K2" s="35"/>
    </row>
    <row r="3" spans="1:11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G3" s="40"/>
      <c r="J3" s="40"/>
      <c r="K3" s="40"/>
    </row>
    <row r="4" spans="1:11" ht="55.5" customHeight="1">
      <c r="A4" s="41" t="s">
        <v>39</v>
      </c>
      <c r="B4" s="38" t="s">
        <v>40</v>
      </c>
      <c r="C4" s="42">
        <v>48612</v>
      </c>
      <c r="D4" s="43">
        <v>135290.6</v>
      </c>
      <c r="E4" s="43">
        <v>2783.07</v>
      </c>
      <c r="F4" s="23" t="e">
        <f>#REF!</f>
        <v>#REF!</v>
      </c>
      <c r="G4" s="44" t="e">
        <f aca="true" t="shared" si="0" ref="G4:G15">F4-C4</f>
        <v>#REF!</v>
      </c>
      <c r="H4" s="26">
        <f>SUM(C5:C15)</f>
        <v>45256</v>
      </c>
      <c r="I4" s="27">
        <f>SUM(D5:D17)</f>
        <v>135290.60000000003</v>
      </c>
      <c r="J4" s="44">
        <f>H4-C4</f>
        <v>-3356</v>
      </c>
      <c r="K4" s="45">
        <f>I4-D4</f>
        <v>0</v>
      </c>
    </row>
    <row r="5" spans="1:7" ht="12.75" customHeight="1">
      <c r="A5" s="41" t="s">
        <v>41</v>
      </c>
      <c r="B5" s="38" t="s">
        <v>42</v>
      </c>
      <c r="C5" s="42">
        <v>36</v>
      </c>
      <c r="D5" s="43">
        <v>23.1</v>
      </c>
      <c r="E5" s="43">
        <v>641.67</v>
      </c>
      <c r="F5" s="23" t="e">
        <f>#REF!</f>
        <v>#REF!</v>
      </c>
      <c r="G5" s="44" t="e">
        <f t="shared" si="0"/>
        <v>#REF!</v>
      </c>
    </row>
    <row r="6" spans="1:7" ht="12.75" customHeight="1">
      <c r="A6" s="41" t="s">
        <v>43</v>
      </c>
      <c r="B6" s="38" t="s">
        <v>44</v>
      </c>
      <c r="C6" s="42">
        <v>76</v>
      </c>
      <c r="D6" s="43">
        <v>65.5</v>
      </c>
      <c r="E6" s="43">
        <v>861.84</v>
      </c>
      <c r="F6" s="23" t="e">
        <f>#REF!</f>
        <v>#REF!</v>
      </c>
      <c r="G6" s="44" t="e">
        <f t="shared" si="0"/>
        <v>#REF!</v>
      </c>
    </row>
    <row r="7" spans="1:7" ht="12.75" customHeight="1">
      <c r="A7" s="41" t="s">
        <v>45</v>
      </c>
      <c r="B7" s="38" t="s">
        <v>46</v>
      </c>
      <c r="C7" s="42">
        <v>222</v>
      </c>
      <c r="D7" s="43">
        <v>230.8</v>
      </c>
      <c r="E7" s="43">
        <v>1039.64</v>
      </c>
      <c r="F7" s="23" t="e">
        <f>#REF!</f>
        <v>#REF!</v>
      </c>
      <c r="G7" s="44" t="e">
        <f t="shared" si="0"/>
        <v>#REF!</v>
      </c>
    </row>
    <row r="8" spans="1:7" ht="12.75" customHeight="1">
      <c r="A8" s="41" t="s">
        <v>47</v>
      </c>
      <c r="B8" s="38" t="s">
        <v>48</v>
      </c>
      <c r="C8" s="42">
        <v>3</v>
      </c>
      <c r="D8" s="43">
        <v>3.4</v>
      </c>
      <c r="E8" s="43">
        <v>1133.33</v>
      </c>
      <c r="F8" s="23" t="e">
        <f>#REF!</f>
        <v>#REF!</v>
      </c>
      <c r="G8" s="44" t="e">
        <f t="shared" si="0"/>
        <v>#REF!</v>
      </c>
    </row>
    <row r="9" spans="1:7" ht="12.75" customHeight="1">
      <c r="A9" s="41" t="s">
        <v>49</v>
      </c>
      <c r="B9" s="38" t="s">
        <v>50</v>
      </c>
      <c r="C9" s="42">
        <v>7</v>
      </c>
      <c r="D9" s="43">
        <v>8.7</v>
      </c>
      <c r="E9" s="43">
        <v>1242.86</v>
      </c>
      <c r="F9" s="23" t="e">
        <f>#REF!</f>
        <v>#REF!</v>
      </c>
      <c r="G9" s="44" t="e">
        <f t="shared" si="0"/>
        <v>#REF!</v>
      </c>
    </row>
    <row r="10" spans="1:7" ht="12.75" customHeight="1">
      <c r="A10" s="41" t="s">
        <v>51</v>
      </c>
      <c r="B10" s="38" t="s">
        <v>52</v>
      </c>
      <c r="C10" s="42">
        <v>13</v>
      </c>
      <c r="D10" s="43">
        <v>17.3</v>
      </c>
      <c r="E10" s="43">
        <v>1330.77</v>
      </c>
      <c r="F10" s="23" t="e">
        <f>#REF!</f>
        <v>#REF!</v>
      </c>
      <c r="G10" s="44" t="e">
        <f t="shared" si="0"/>
        <v>#REF!</v>
      </c>
    </row>
    <row r="11" spans="1:7" ht="12.75" customHeight="1">
      <c r="A11" s="41" t="s">
        <v>53</v>
      </c>
      <c r="B11" s="38" t="s">
        <v>54</v>
      </c>
      <c r="C11" s="42">
        <v>7</v>
      </c>
      <c r="D11" s="43">
        <v>10.1</v>
      </c>
      <c r="E11" s="43">
        <v>1442.86</v>
      </c>
      <c r="F11" s="23" t="e">
        <f>#REF!</f>
        <v>#REF!</v>
      </c>
      <c r="G11" s="44" t="e">
        <f t="shared" si="0"/>
        <v>#REF!</v>
      </c>
    </row>
    <row r="12" spans="1:7" ht="12.75" customHeight="1">
      <c r="A12" s="41" t="s">
        <v>55</v>
      </c>
      <c r="B12" s="38" t="s">
        <v>56</v>
      </c>
      <c r="C12" s="42">
        <v>6778</v>
      </c>
      <c r="D12" s="43">
        <v>11671.2</v>
      </c>
      <c r="E12" s="43">
        <v>1721.92</v>
      </c>
      <c r="F12" s="23" t="e">
        <f>#REF!</f>
        <v>#REF!</v>
      </c>
      <c r="G12" s="44" t="e">
        <f t="shared" si="0"/>
        <v>#REF!</v>
      </c>
    </row>
    <row r="13" spans="1:7" ht="12.75" customHeight="1">
      <c r="A13" s="41" t="s">
        <v>57</v>
      </c>
      <c r="B13" s="38" t="s">
        <v>58</v>
      </c>
      <c r="C13" s="42">
        <v>29420</v>
      </c>
      <c r="D13" s="43">
        <v>65720.6</v>
      </c>
      <c r="E13" s="43">
        <v>2233.87</v>
      </c>
      <c r="F13" s="23" t="e">
        <f>#REF!</f>
        <v>#REF!</v>
      </c>
      <c r="G13" s="44" t="e">
        <f t="shared" si="0"/>
        <v>#REF!</v>
      </c>
    </row>
    <row r="14" spans="1:7" ht="12.75" customHeight="1">
      <c r="A14" s="41" t="s">
        <v>59</v>
      </c>
      <c r="B14" s="38" t="s">
        <v>60</v>
      </c>
      <c r="C14" s="42">
        <v>5915</v>
      </c>
      <c r="D14" s="43">
        <v>20378.5</v>
      </c>
      <c r="E14" s="43">
        <v>3445.22</v>
      </c>
      <c r="F14" s="23" t="e">
        <f>#REF!</f>
        <v>#REF!</v>
      </c>
      <c r="G14" s="44" t="e">
        <f t="shared" si="0"/>
        <v>#REF!</v>
      </c>
    </row>
    <row r="15" spans="1:7" ht="12.75" customHeight="1">
      <c r="A15" s="41" t="s">
        <v>61</v>
      </c>
      <c r="B15" s="38" t="s">
        <v>62</v>
      </c>
      <c r="C15" s="42">
        <v>2779</v>
      </c>
      <c r="D15" s="43">
        <v>12330.6</v>
      </c>
      <c r="E15" s="43">
        <v>4437.06</v>
      </c>
      <c r="F15" s="23" t="e">
        <f>#REF!</f>
        <v>#REF!</v>
      </c>
      <c r="G15" s="44" t="e">
        <f t="shared" si="0"/>
        <v>#REF!</v>
      </c>
    </row>
    <row r="16" spans="1:7" ht="12.75" customHeight="1">
      <c r="A16" s="41" t="s">
        <v>63</v>
      </c>
      <c r="B16" s="38" t="s">
        <v>64</v>
      </c>
      <c r="C16" s="42">
        <v>2945</v>
      </c>
      <c r="D16" s="43">
        <v>19476.3</v>
      </c>
      <c r="E16" s="43">
        <v>6613.34</v>
      </c>
      <c r="G16" s="44"/>
    </row>
    <row r="17" spans="1:7" ht="12.75" customHeight="1">
      <c r="A17" s="41" t="s">
        <v>65</v>
      </c>
      <c r="B17" s="46" t="s">
        <v>66</v>
      </c>
      <c r="C17" s="42">
        <v>411</v>
      </c>
      <c r="D17" s="43">
        <v>5354.5</v>
      </c>
      <c r="E17" s="43">
        <v>13027.98</v>
      </c>
      <c r="F17" s="23" t="e">
        <f>#REF!</f>
        <v>#REF!</v>
      </c>
      <c r="G17" s="44" t="e">
        <f aca="true" t="shared" si="1" ref="G17:G26">F17-C17</f>
        <v>#REF!</v>
      </c>
    </row>
    <row r="18" spans="1:11" ht="45.75" customHeight="1">
      <c r="A18" s="41" t="s">
        <v>67</v>
      </c>
      <c r="B18" s="46" t="s">
        <v>68</v>
      </c>
      <c r="C18" s="42">
        <v>31170</v>
      </c>
      <c r="D18" s="43">
        <v>94764.7</v>
      </c>
      <c r="E18" s="43">
        <v>3040.25</v>
      </c>
      <c r="F18" s="26" t="e">
        <f>#REF!</f>
        <v>#REF!</v>
      </c>
      <c r="G18" s="44" t="e">
        <f t="shared" si="1"/>
        <v>#REF!</v>
      </c>
      <c r="H18" s="26">
        <f>SUM(C18:C23)</f>
        <v>48612</v>
      </c>
      <c r="I18" s="27">
        <f>SUM(D18:D23)</f>
        <v>135290.59999999998</v>
      </c>
      <c r="J18" s="44">
        <f>H18-C4</f>
        <v>0</v>
      </c>
      <c r="K18" s="45">
        <f>I18-D4</f>
        <v>0</v>
      </c>
    </row>
    <row r="19" spans="1:7" ht="14.25" customHeight="1">
      <c r="A19" s="41" t="s">
        <v>69</v>
      </c>
      <c r="B19" s="46" t="s">
        <v>70</v>
      </c>
      <c r="C19" s="42">
        <v>13948</v>
      </c>
      <c r="D19" s="43">
        <v>32428.6</v>
      </c>
      <c r="E19" s="43">
        <v>2324.96</v>
      </c>
      <c r="F19" s="26" t="e">
        <f>#REF!</f>
        <v>#REF!</v>
      </c>
      <c r="G19" s="44" t="e">
        <f t="shared" si="1"/>
        <v>#REF!</v>
      </c>
    </row>
    <row r="20" spans="1:7" ht="14.25" customHeight="1">
      <c r="A20" s="41" t="s">
        <v>71</v>
      </c>
      <c r="B20" s="46" t="s">
        <v>72</v>
      </c>
      <c r="C20" s="42">
        <v>2087</v>
      </c>
      <c r="D20" s="43">
        <v>4338.5</v>
      </c>
      <c r="E20" s="43">
        <v>2078.82</v>
      </c>
      <c r="F20" s="26" t="e">
        <f>#REF!</f>
        <v>#REF!</v>
      </c>
      <c r="G20" s="44" t="e">
        <f t="shared" si="1"/>
        <v>#REF!</v>
      </c>
    </row>
    <row r="21" spans="1:7" ht="14.25" customHeight="1">
      <c r="A21" s="41" t="s">
        <v>73</v>
      </c>
      <c r="B21" s="46" t="s">
        <v>74</v>
      </c>
      <c r="C21" s="42">
        <v>953</v>
      </c>
      <c r="D21" s="43">
        <v>2727.7</v>
      </c>
      <c r="E21" s="43">
        <v>2862.22</v>
      </c>
      <c r="F21" s="26" t="e">
        <f>#REF!</f>
        <v>#REF!</v>
      </c>
      <c r="G21" s="44" t="e">
        <f t="shared" si="1"/>
        <v>#REF!</v>
      </c>
    </row>
    <row r="22" spans="1:7" ht="14.25" customHeight="1">
      <c r="A22" s="41" t="s">
        <v>75</v>
      </c>
      <c r="B22" s="46" t="s">
        <v>76</v>
      </c>
      <c r="C22" s="42">
        <v>449</v>
      </c>
      <c r="D22" s="43">
        <v>780.3</v>
      </c>
      <c r="E22" s="43">
        <v>1737.86</v>
      </c>
      <c r="F22" s="26" t="e">
        <f>#REF!</f>
        <v>#REF!</v>
      </c>
      <c r="G22" s="44" t="e">
        <f t="shared" si="1"/>
        <v>#REF!</v>
      </c>
    </row>
    <row r="23" spans="1:7" ht="14.25" customHeight="1">
      <c r="A23" s="41" t="s">
        <v>77</v>
      </c>
      <c r="B23" s="46" t="s">
        <v>78</v>
      </c>
      <c r="C23" s="42">
        <v>5</v>
      </c>
      <c r="D23" s="43">
        <v>250.8</v>
      </c>
      <c r="E23" s="43">
        <v>50160</v>
      </c>
      <c r="F23" s="26" t="e">
        <f>#REF!</f>
        <v>#REF!</v>
      </c>
      <c r="G23" s="44" t="e">
        <f t="shared" si="1"/>
        <v>#REF!</v>
      </c>
    </row>
    <row r="24" spans="1:11" ht="42.75" customHeight="1">
      <c r="A24" s="41" t="s">
        <v>79</v>
      </c>
      <c r="B24" s="46" t="s">
        <v>80</v>
      </c>
      <c r="C24" s="42">
        <v>375</v>
      </c>
      <c r="D24" s="43">
        <v>376.3</v>
      </c>
      <c r="E24" s="43">
        <v>1003.47</v>
      </c>
      <c r="F24" s="26" t="e">
        <f>#REF!</f>
        <v>#REF!</v>
      </c>
      <c r="G24" s="44" t="e">
        <f t="shared" si="1"/>
        <v>#REF!</v>
      </c>
      <c r="H24" s="26">
        <f>SUM(C24:C26)</f>
        <v>48612</v>
      </c>
      <c r="I24" s="27">
        <f>SUM(D24:D26)</f>
        <v>135290.6</v>
      </c>
      <c r="J24" s="44">
        <f>H24-C4</f>
        <v>0</v>
      </c>
      <c r="K24" s="45">
        <f>I24-D4</f>
        <v>0</v>
      </c>
    </row>
    <row r="25" spans="1:7" ht="11.25" customHeight="1">
      <c r="A25" s="41" t="s">
        <v>81</v>
      </c>
      <c r="B25" s="46" t="s">
        <v>82</v>
      </c>
      <c r="C25" s="42">
        <v>6069</v>
      </c>
      <c r="D25" s="43">
        <v>10390.1</v>
      </c>
      <c r="E25" s="43">
        <v>1712</v>
      </c>
      <c r="F25" s="26" t="e">
        <f>#REF!</f>
        <v>#REF!</v>
      </c>
      <c r="G25" s="44" t="e">
        <f t="shared" si="1"/>
        <v>#REF!</v>
      </c>
    </row>
    <row r="26" spans="1:7" ht="11.25" customHeight="1">
      <c r="A26" s="41" t="s">
        <v>83</v>
      </c>
      <c r="B26" s="46" t="s">
        <v>84</v>
      </c>
      <c r="C26" s="42">
        <v>42168</v>
      </c>
      <c r="D26" s="43">
        <v>124524.2</v>
      </c>
      <c r="E26" s="43">
        <v>2953.05</v>
      </c>
      <c r="F26" s="26" t="e">
        <f>#REF!</f>
        <v>#REF!</v>
      </c>
      <c r="G26" s="44" t="e">
        <f t="shared" si="1"/>
        <v>#REF!</v>
      </c>
    </row>
    <row r="27" spans="1:12" s="48" customFormat="1" ht="22.5" customHeight="1">
      <c r="A27" s="41" t="s">
        <v>101</v>
      </c>
      <c r="B27" s="46" t="s">
        <v>86</v>
      </c>
      <c r="C27" s="42">
        <v>0</v>
      </c>
      <c r="D27" s="43">
        <v>0</v>
      </c>
      <c r="E27" s="43">
        <v>0</v>
      </c>
      <c r="F27" s="47"/>
      <c r="G27" s="47"/>
      <c r="L27" s="23"/>
    </row>
    <row r="28" spans="1:5" ht="22.5" customHeight="1">
      <c r="A28" s="41" t="s">
        <v>87</v>
      </c>
      <c r="B28" s="46" t="s">
        <v>88</v>
      </c>
      <c r="C28" s="42">
        <v>0</v>
      </c>
      <c r="D28" s="43">
        <v>0</v>
      </c>
      <c r="E28" s="43">
        <v>0</v>
      </c>
    </row>
    <row r="29" spans="1:5" s="48" customFormat="1" ht="6.75" customHeight="1">
      <c r="A29" s="49"/>
      <c r="B29" s="50"/>
      <c r="C29" s="51"/>
      <c r="D29" s="52"/>
      <c r="E29" s="52"/>
    </row>
    <row r="30" spans="1:11" ht="11.25" customHeight="1">
      <c r="A30" s="96" t="s">
        <v>89</v>
      </c>
      <c r="B30" s="96"/>
      <c r="C30" s="96"/>
      <c r="D30" s="96"/>
      <c r="E30" s="96"/>
      <c r="G30" s="23"/>
      <c r="H30" s="28"/>
      <c r="I30" s="28"/>
      <c r="J30" s="23"/>
      <c r="K30" s="23"/>
    </row>
    <row r="31" spans="1:11" ht="11.25" customHeight="1">
      <c r="A31" s="96"/>
      <c r="B31" s="96"/>
      <c r="C31" s="96"/>
      <c r="D31" s="96"/>
      <c r="E31" s="96"/>
      <c r="G31" s="23"/>
      <c r="H31" s="28"/>
      <c r="I31" s="28"/>
      <c r="J31" s="23"/>
      <c r="K31" s="23"/>
    </row>
    <row r="32" spans="1:7" ht="40.5" customHeight="1">
      <c r="A32" s="97" t="s">
        <v>103</v>
      </c>
      <c r="B32" s="97"/>
      <c r="C32" s="97"/>
      <c r="D32" s="97" t="s">
        <v>105</v>
      </c>
      <c r="E32" s="97"/>
      <c r="F32" s="97"/>
      <c r="G32" s="97"/>
    </row>
    <row r="33" ht="11.25" customHeight="1">
      <c r="G33" s="23"/>
    </row>
    <row r="34" spans="1:7" ht="22.5" customHeight="1">
      <c r="A34" s="97" t="s">
        <v>104</v>
      </c>
      <c r="B34" s="97"/>
      <c r="C34" s="97"/>
      <c r="G34" s="23"/>
    </row>
  </sheetData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 r:id="rId1"/>
  <headerFooter>
    <oddFooter>&amp;R&amp;6&amp;P/&amp;N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R37" sqref="R37"/>
    </sheetView>
  </sheetViews>
  <sheetFormatPr defaultColWidth="9.33203125" defaultRowHeight="12.75"/>
  <cols>
    <col min="3" max="3" width="10.16015625" style="0" bestFit="1" customWidth="1"/>
    <col min="6" max="6" width="10.16015625" style="0" bestFit="1" customWidth="1"/>
  </cols>
  <sheetData>
    <row r="2" spans="2:7" ht="12.75">
      <c r="B2" s="1" t="s">
        <v>90</v>
      </c>
      <c r="G2" s="1" t="s">
        <v>91</v>
      </c>
    </row>
    <row r="3" spans="2:7" ht="12.75">
      <c r="B3" s="1" t="s">
        <v>40</v>
      </c>
      <c r="C3" s="42">
        <f>'5pf (раб)'!C4</f>
        <v>48612</v>
      </c>
      <c r="D3" s="1" t="s">
        <v>92</v>
      </c>
      <c r="E3" s="1" t="s">
        <v>93</v>
      </c>
      <c r="F3" s="42">
        <f>SUM('5pf (раб)'!C5:C17)</f>
        <v>48612</v>
      </c>
      <c r="G3" t="str">
        <f>IF(F3=C3,"+","-")</f>
        <v>+</v>
      </c>
    </row>
    <row r="4" spans="2:7" ht="12.75">
      <c r="B4" s="1" t="s">
        <v>40</v>
      </c>
      <c r="C4" s="42">
        <f>'5pf (раб)'!C4</f>
        <v>48612</v>
      </c>
      <c r="D4" s="1" t="s">
        <v>92</v>
      </c>
      <c r="E4" s="1" t="s">
        <v>94</v>
      </c>
      <c r="F4" s="42">
        <f>SUM('5pf (раб)'!C18:C23)</f>
        <v>48612</v>
      </c>
      <c r="G4" t="str">
        <f>IF(F4=C4,"+","-")</f>
        <v>+</v>
      </c>
    </row>
    <row r="5" spans="2:7" ht="12.75">
      <c r="B5" s="1" t="s">
        <v>40</v>
      </c>
      <c r="C5" s="42">
        <f>'5pf (раб)'!C4</f>
        <v>48612</v>
      </c>
      <c r="D5" s="1" t="s">
        <v>92</v>
      </c>
      <c r="E5" s="1" t="s">
        <v>95</v>
      </c>
      <c r="F5" s="42">
        <f>SUM('5pf (раб)'!C24:C26)</f>
        <v>48612</v>
      </c>
      <c r="G5" t="str">
        <f>IF(F5=C5,"+","-")</f>
        <v>+</v>
      </c>
    </row>
    <row r="6" spans="2:7" ht="12.75">
      <c r="B6" s="1" t="s">
        <v>40</v>
      </c>
      <c r="C6" s="42">
        <f>'5pf (раб)'!C4</f>
        <v>48612</v>
      </c>
      <c r="D6" s="1" t="s">
        <v>96</v>
      </c>
      <c r="E6" s="1" t="s">
        <v>86</v>
      </c>
      <c r="F6" s="42">
        <f>'5pf (раб)'!C27</f>
        <v>0</v>
      </c>
      <c r="G6" t="str">
        <f>IF(F6&lt;=C6,"+","-")</f>
        <v>+</v>
      </c>
    </row>
    <row r="8" ht="12.75">
      <c r="B8" s="1" t="s">
        <v>98</v>
      </c>
    </row>
    <row r="9" spans="2:7" ht="12.75">
      <c r="B9" s="1" t="s">
        <v>40</v>
      </c>
      <c r="C9" s="43">
        <f>'5pf (раб)'!D4</f>
        <v>135290.6</v>
      </c>
      <c r="D9" s="1" t="s">
        <v>92</v>
      </c>
      <c r="E9" s="1" t="s">
        <v>93</v>
      </c>
      <c r="F9" s="43">
        <f>SUM('5pf (раб)'!D5:D17)</f>
        <v>135290.60000000003</v>
      </c>
      <c r="G9" t="str">
        <f>IF(F9=C9,"+","-")</f>
        <v>+</v>
      </c>
    </row>
    <row r="10" spans="2:7" ht="12.75">
      <c r="B10" s="1" t="s">
        <v>40</v>
      </c>
      <c r="C10" s="43">
        <f>'5pf (раб)'!D4</f>
        <v>135290.6</v>
      </c>
      <c r="D10" s="1" t="s">
        <v>92</v>
      </c>
      <c r="E10" s="1" t="s">
        <v>94</v>
      </c>
      <c r="F10" s="43">
        <f>SUM('5pf (раб)'!D18:D23)</f>
        <v>135290.59999999998</v>
      </c>
      <c r="G10" t="str">
        <f>IF(F10=C10,"+","-")</f>
        <v>+</v>
      </c>
    </row>
    <row r="11" spans="2:7" ht="12.75">
      <c r="B11" s="1" t="s">
        <v>40</v>
      </c>
      <c r="C11" s="43">
        <f>'5pf (раб)'!D4</f>
        <v>135290.6</v>
      </c>
      <c r="D11" s="1" t="s">
        <v>92</v>
      </c>
      <c r="E11" s="1" t="s">
        <v>95</v>
      </c>
      <c r="F11" s="43">
        <f>SUM('5pf (раб)'!D24:D26)</f>
        <v>135290.6</v>
      </c>
      <c r="G11" t="str">
        <f>IF(F11=C11,"+","-")</f>
        <v>+</v>
      </c>
    </row>
    <row r="12" spans="2:7" ht="12.75">
      <c r="B12" s="1" t="s">
        <v>40</v>
      </c>
      <c r="C12" s="43">
        <f>'5pf (раб)'!D4</f>
        <v>135290.6</v>
      </c>
      <c r="D12" s="1" t="s">
        <v>96</v>
      </c>
      <c r="E12" s="1" t="s">
        <v>86</v>
      </c>
      <c r="F12" s="43">
        <f>'5pf (раб)'!D27</f>
        <v>0</v>
      </c>
      <c r="G12" t="str">
        <f>IF(F12&lt;=C12,"+","-")</f>
        <v>+</v>
      </c>
    </row>
  </sheetData>
  <conditionalFormatting sqref="G3:G12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work108</dc:creator>
  <cp:keywords/>
  <dc:description/>
  <cp:lastModifiedBy>HP</cp:lastModifiedBy>
  <cp:lastPrinted>2020-07-03T12:19:29Z</cp:lastPrinted>
  <dcterms:created xsi:type="dcterms:W3CDTF">2020-07-03T12:02:39Z</dcterms:created>
  <dcterms:modified xsi:type="dcterms:W3CDTF">2020-07-03T13:51:53Z</dcterms:modified>
  <cp:category/>
  <cp:version/>
  <cp:contentType/>
  <cp:contentStatus/>
</cp:coreProperties>
</file>