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vity\2026\01\5-pf\"/>
    </mc:Choice>
  </mc:AlternateContent>
  <xr:revisionPtr revIDLastSave="0" documentId="13_ncr:1_{FDBAC6CA-C608-4069-9775-D7875795935B}" xr6:coauthVersionLast="47" xr6:coauthVersionMax="47" xr10:uidLastSave="{00000000-0000-0000-0000-000000000000}"/>
  <bookViews>
    <workbookView xWindow="-120" yWindow="-120" windowWidth="29040" windowHeight="15720" tabRatio="902" activeTab="5" xr2:uid="{B9C9A98F-522A-4ADE-9F7D-2A3985C903C6}"/>
  </bookViews>
  <sheets>
    <sheet name="5pf_titul" sheetId="1" r:id="rId1"/>
    <sheet name="5pf" sheetId="2" r:id="rId2"/>
    <sheet name="5pf Контроль" sheetId="3" r:id="rId3"/>
    <sheet name="5pf_titul (раб)" sheetId="7" r:id="rId4"/>
    <sheet name="5pf (раб)" sheetId="8" r:id="rId5"/>
    <sheet name="5pf (раб) Контроль" sheetId="9" r:id="rId6"/>
  </sheets>
  <definedNames>
    <definedName name="_xlnm.Print_Titles" localSheetId="1">'5pf'!$3:$3</definedName>
    <definedName name="_xlnm.Print_Titles" localSheetId="4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9" l="1"/>
  <c r="C12" i="9"/>
  <c r="F11" i="9"/>
  <c r="G11" i="9" s="1"/>
  <c r="C11" i="9"/>
  <c r="F10" i="9"/>
  <c r="C10" i="9"/>
  <c r="F9" i="9"/>
  <c r="C9" i="9"/>
  <c r="G9" i="9" s="1"/>
  <c r="F6" i="9"/>
  <c r="C6" i="9"/>
  <c r="F5" i="9"/>
  <c r="C5" i="9"/>
  <c r="F4" i="9"/>
  <c r="C4" i="9"/>
  <c r="F3" i="9"/>
  <c r="C3" i="9"/>
  <c r="G26" i="8"/>
  <c r="G25" i="8"/>
  <c r="G24" i="8"/>
  <c r="G23" i="8"/>
  <c r="G22" i="8"/>
  <c r="G21" i="8"/>
  <c r="G20" i="8"/>
  <c r="G19" i="8"/>
  <c r="G18" i="8"/>
  <c r="G17" i="8"/>
  <c r="G15" i="8"/>
  <c r="G14" i="8"/>
  <c r="G13" i="8"/>
  <c r="G12" i="8"/>
  <c r="G11" i="8"/>
  <c r="G10" i="8"/>
  <c r="G9" i="8"/>
  <c r="G8" i="8"/>
  <c r="G7" i="8"/>
  <c r="G6" i="8"/>
  <c r="G5" i="8"/>
  <c r="G4" i="8"/>
  <c r="F13" i="3"/>
  <c r="C13" i="3"/>
  <c r="F12" i="3"/>
  <c r="C12" i="3"/>
  <c r="F11" i="3"/>
  <c r="C11" i="3"/>
  <c r="F10" i="3"/>
  <c r="C10" i="3"/>
  <c r="F9" i="3"/>
  <c r="C9" i="3"/>
  <c r="F7" i="3"/>
  <c r="C7" i="3"/>
  <c r="F6" i="3"/>
  <c r="C6" i="3"/>
  <c r="F5" i="3"/>
  <c r="C5" i="3"/>
  <c r="F4" i="3"/>
  <c r="C4" i="3"/>
  <c r="F3" i="3"/>
  <c r="C3" i="3"/>
  <c r="I24" i="8"/>
  <c r="K24" i="8" s="1"/>
  <c r="H24" i="8"/>
  <c r="J24" i="8"/>
  <c r="I18" i="8"/>
  <c r="K18" i="8" s="1"/>
  <c r="H18" i="8"/>
  <c r="J18" i="8" s="1"/>
  <c r="I4" i="8"/>
  <c r="K4" i="8" s="1"/>
  <c r="H4" i="8"/>
  <c r="J4" i="8" s="1"/>
  <c r="G24" i="2"/>
  <c r="I24" i="2" s="1"/>
  <c r="F24" i="2"/>
  <c r="H24" i="2" s="1"/>
  <c r="G18" i="2"/>
  <c r="I18" i="2" s="1"/>
  <c r="F18" i="2"/>
  <c r="H18" i="2" s="1"/>
  <c r="G4" i="2"/>
  <c r="I4" i="2" s="1"/>
  <c r="F4" i="2"/>
  <c r="H4" i="2" s="1"/>
  <c r="G5" i="9" l="1"/>
  <c r="G4" i="9"/>
  <c r="G12" i="9"/>
  <c r="G4" i="3"/>
  <c r="G10" i="9"/>
  <c r="G6" i="9"/>
  <c r="G3" i="9"/>
  <c r="G11" i="3"/>
  <c r="G3" i="3"/>
  <c r="G7" i="3"/>
  <c r="G12" i="3"/>
  <c r="G10" i="3"/>
  <c r="G9" i="3"/>
  <c r="G6" i="3"/>
  <c r="G13" i="3"/>
  <c r="G5" i="3"/>
</calcChain>
</file>

<file path=xl/sharedStrings.xml><?xml version="1.0" encoding="utf-8"?>
<sst xmlns="http://schemas.openxmlformats.org/spreadsheetml/2006/main" count="250" uniqueCount="107">
  <si>
    <t xml:space="preserve">Державне статистичне спостереження </t>
  </si>
  <si>
    <t>ЗВІТ
про розподіл пенсіонерів за розмірами призначених місячних пенсій</t>
  </si>
  <si>
    <t xml:space="preserve">на </t>
  </si>
  <si>
    <t>Подають:</t>
  </si>
  <si>
    <t>Терміни подання</t>
  </si>
  <si>
    <t xml:space="preserve">Форма № 5-ПФ
</t>
  </si>
  <si>
    <t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</si>
  <si>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</si>
  <si>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>– головним управлінням Пенсійного фонду України в Автономній Республіці Крим, областях, містах Києві та Севастополі</t>
  </si>
  <si>
    <t>2 числа після звітного періоду</t>
  </si>
  <si>
    <t>– районним,міським відділам статистики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</si>
  <si>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</si>
  <si>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</si>
  <si>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5 числа після звітного періоду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</si>
  <si>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</si>
  <si>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</si>
  <si>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</si>
  <si>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</si>
  <si>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</si>
  <si>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</si>
  <si>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в Волинській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</si>
  <si>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</si>
  <si>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</si>
  <si>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</si>
  <si>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</si>
  <si>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</si>
  <si>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</si>
  <si>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</si>
  <si>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</si>
  <si>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</si>
  <si>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</si>
  <si>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</si>
  <si>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Назва показників</t>
  </si>
  <si>
    <t>№№ рядків</t>
  </si>
  <si>
    <t>Чисельність пенсіонерів усіх категорій (осіб)</t>
  </si>
  <si>
    <t>А</t>
  </si>
  <si>
    <t>Б</t>
  </si>
  <si>
    <t>Всього пенсіонерів (02-22)
 у тому числi одержують пенсії у загальній сумі:</t>
  </si>
  <si>
    <t>01</t>
  </si>
  <si>
    <t>до 800 грн. Включно</t>
  </si>
  <si>
    <t>02</t>
  </si>
  <si>
    <t>від 801 грн. до 1000 грн.</t>
  </si>
  <si>
    <t>03</t>
  </si>
  <si>
    <t>від 1001 грн. до 1100 грн.</t>
  </si>
  <si>
    <t>04</t>
  </si>
  <si>
    <t>від 1101 грн. до 1200 грн.</t>
  </si>
  <si>
    <t>05</t>
  </si>
  <si>
    <t>від 1201 грн. до 1300 грн.</t>
  </si>
  <si>
    <t>06</t>
  </si>
  <si>
    <t>від 1301 грн. до 1400 грн.</t>
  </si>
  <si>
    <t>07</t>
  </si>
  <si>
    <t>від 1401 грн. до 1500 грн.</t>
  </si>
  <si>
    <t>08</t>
  </si>
  <si>
    <t>від 1501 грн. до 2000 грн.</t>
  </si>
  <si>
    <t>09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</si>
  <si>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</si>
  <si>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</si>
  <si>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</si>
  <si>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</si>
  <si>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</si>
  <si>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</si>
  <si>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</si>
  <si>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</si>
  <si>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</si>
  <si>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</si>
  <si>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
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</si>
  <si>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</si>
  <si>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</si>
  <si>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</si>
  <si>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</si>
  <si>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</si>
  <si>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</si>
  <si>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</si>
  <si>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</si>
  <si>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</si>
  <si>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</si>
  <si>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</si>
  <si>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
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</si>
  <si>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</si>
  <si>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</si>
  <si>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</si>
  <si>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</si>
  <si>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</si>
  <si>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 xml:space="preserve"> 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</si>
  <si>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</si>
  <si>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</si>
  <si>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</si>
  <si>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</si>
  <si>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Чисельність</t>
  </si>
  <si>
    <t>Результат</t>
  </si>
  <si>
    <t>=</t>
  </si>
  <si>
    <t>02-14</t>
  </si>
  <si>
    <t>15-20</t>
  </si>
  <si>
    <t>21-23</t>
  </si>
  <si>
    <t>&lt;=</t>
  </si>
  <si>
    <t>25(Раб)</t>
  </si>
  <si>
    <t>Сума</t>
  </si>
  <si>
    <t>ЗВІТ
про розподіл працюючих пенсіонерів за розмірами призначених місячних пенсій</t>
  </si>
  <si>
    <r>
      <t xml:space="preserve">Чисельність </t>
    </r>
    <r>
      <rPr>
        <b/>
        <u/>
        <sz val="8"/>
        <rFont val="Times New Roman"/>
        <family val="1"/>
        <charset val="204"/>
      </rPr>
      <t>працюючих</t>
    </r>
    <r>
      <rPr>
        <sz val="8"/>
        <rFont val="Times New Roman"/>
        <family val="1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</si>
  <si>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</si>
  <si>
    <t>Сума признач. місяч. пенсій з цільовою грошов. допомогою з урахув. інд. (тис.грн)</t>
  </si>
  <si>
    <t>Сер. розміри призн. пенсій з цільовою грош. допом. з урахув. інд. (грн. коп)</t>
  </si>
  <si>
    <t>Виконавець Оксана Шепаткова    (0332) 281041
(прізвище, номер телефону)</t>
  </si>
  <si>
    <t>Київський майдан, 6,  м. Луцьк, 43027</t>
  </si>
  <si>
    <t>Керівник Роман САСОВСЬКИЙ
(підпис) (прізвище, ініціали)</t>
  </si>
  <si>
    <t>01.01.2026</t>
  </si>
  <si>
    <t>"13" січня 2026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</si>
</sst>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10"/>
      <name val="Times New Roman"/>
      <family val="1"/>
      <charset val="204"/>
    </font>
    <font>
      <b/>
      <u/>
      <sz val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sz val="11"/>
      <color rgb="FF9C570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28">
    <border>
      <left/>
      <right/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/>
      <diagonal/>
    </border>
    <border>
      <left style="medium">
        <color indexed="0"/>
      </left>
      <right/>
      <top/>
      <bottom style="medium">
        <color indexed="0"/>
      </bottom>
      <diagonal/>
    </border>
    <border>
      <left/>
      <right/>
      <top/>
      <bottom style="medium">
        <color indexed="0"/>
      </bottom>
      <diagonal/>
    </border>
    <border>
      <left/>
      <right style="medium">
        <color indexed="0"/>
      </right>
      <top/>
      <bottom style="medium">
        <color indexed="0"/>
      </bottom>
      <diagonal/>
    </border>
    <border>
      <left style="medium">
        <color indexed="0"/>
      </left>
      <right style="medium">
        <color indexed="0"/>
      </right>
      <top/>
      <bottom style="medium">
        <color indexed="0"/>
      </bottom>
      <diagonal/>
    </border>
    <border>
      <left style="medium">
        <color indexed="0"/>
      </left>
      <right/>
      <top/>
      <bottom/>
      <diagonal/>
    </border>
    <border>
      <left style="medium">
        <color indexed="0"/>
      </left>
      <right style="medium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medium">
        <color indexed="0"/>
      </left>
      <right/>
      <top style="medium">
        <color indexed="0"/>
      </top>
      <bottom/>
      <diagonal/>
    </border>
    <border>
      <left/>
      <right/>
      <top style="medium">
        <color indexed="0"/>
      </top>
      <bottom/>
      <diagonal/>
    </border>
    <border>
      <left/>
      <right style="medium">
        <color indexed="0"/>
      </right>
      <top style="medium">
        <color indexed="0"/>
      </top>
      <bottom/>
      <diagonal/>
    </border>
    <border>
      <left/>
      <right style="medium">
        <color indexed="0"/>
      </right>
      <top/>
      <bottom/>
      <diagonal/>
    </border>
    <border>
      <left style="medium">
        <color indexed="0"/>
      </left>
      <right/>
      <top style="medium">
        <color indexed="0"/>
      </top>
      <bottom style="medium">
        <color indexed="0"/>
      </bottom>
      <diagonal/>
    </border>
    <border>
      <left/>
      <right/>
      <top style="medium">
        <color indexed="0"/>
      </top>
      <bottom style="medium">
        <color indexed="0"/>
      </bottom>
      <diagonal/>
    </border>
    <border>
      <left/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78">
    <xf numFmtId="0" fontId="0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2" fillId="26" borderId="19" applyNumberFormat="0" applyAlignment="0" applyProtection="0"/>
    <xf numFmtId="0" fontId="13" fillId="27" borderId="20" applyNumberFormat="0" applyAlignment="0" applyProtection="0"/>
    <xf numFmtId="0" fontId="14" fillId="27" borderId="19" applyNumberFormat="0" applyAlignment="0" applyProtection="0"/>
    <xf numFmtId="0" fontId="15" fillId="0" borderId="21" applyNumberFormat="0" applyFill="0" applyAlignment="0" applyProtection="0"/>
    <xf numFmtId="0" fontId="16" fillId="0" borderId="22" applyNumberFormat="0" applyFill="0" applyAlignment="0" applyProtection="0"/>
    <xf numFmtId="0" fontId="17" fillId="0" borderId="23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24" applyNumberFormat="0" applyFill="0" applyAlignment="0" applyProtection="0"/>
    <xf numFmtId="0" fontId="19" fillId="28" borderId="25" applyNumberFormat="0" applyAlignment="0" applyProtection="0"/>
    <xf numFmtId="0" fontId="20" fillId="30" borderId="0" applyNumberFormat="0" applyBorder="0" applyAlignment="0" applyProtection="0"/>
    <xf numFmtId="0" fontId="21" fillId="0" borderId="0" applyNumberFormat="0" applyFill="0" applyBorder="0" applyAlignment="0" applyProtection="0"/>
    <xf numFmtId="0" fontId="10" fillId="31" borderId="26" applyNumberFormat="0" applyFont="0" applyAlignment="0" applyProtection="0"/>
    <xf numFmtId="0" fontId="10" fillId="31" borderId="26" applyNumberFormat="0" applyFont="0" applyAlignment="0" applyProtection="0"/>
    <xf numFmtId="0" fontId="22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24" fillId="32" borderId="0" applyNumberFormat="0" applyBorder="0" applyAlignment="0" applyProtection="0"/>
    <xf numFmtId="0" fontId="10" fillId="0" borderId="0"/>
    <xf numFmtId="0" fontId="25" fillId="0" borderId="0" applyNumberFormat="0" applyFill="0" applyBorder="0" applyAlignment="0" applyProtection="0"/>
    <xf numFmtId="0" fontId="26" fillId="29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2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31" borderId="26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6" fillId="0" borderId="0" xfId="0" applyFont="1"/>
    <xf numFmtId="49" fontId="6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2" fillId="0" borderId="5" xfId="0" applyNumberFormat="1" applyFont="1" applyBorder="1" applyAlignment="1" applyProtection="1">
      <alignment horizontal="right" vertical="top" wrapText="1"/>
      <protection locked="0"/>
    </xf>
    <xf numFmtId="1" fontId="2" fillId="0" borderId="4" xfId="0" applyNumberFormat="1" applyFont="1" applyBorder="1" applyAlignment="1" applyProtection="1">
      <alignment horizontal="right" vertical="top" wrapText="1"/>
      <protection locked="0"/>
    </xf>
    <xf numFmtId="0" fontId="2" fillId="0" borderId="7" xfId="0" applyFont="1" applyBorder="1" applyAlignment="1" applyProtection="1">
      <alignment horizontal="center" wrapText="1"/>
      <protection locked="0"/>
    </xf>
    <xf numFmtId="1" fontId="2" fillId="0" borderId="4" xfId="0" applyNumberFormat="1" applyFont="1" applyBorder="1" applyAlignment="1" applyProtection="1">
      <alignment horizontal="left" vertical="top" wrapText="1"/>
      <protection locked="0"/>
    </xf>
    <xf numFmtId="0" fontId="7" fillId="0" borderId="0" xfId="0" applyFont="1"/>
    <xf numFmtId="49" fontId="7" fillId="0" borderId="0" xfId="0" applyNumberFormat="1" applyFont="1" applyAlignment="1">
      <alignment wrapText="1"/>
    </xf>
    <xf numFmtId="49" fontId="7" fillId="0" borderId="0" xfId="0" applyNumberFormat="1" applyFont="1" applyAlignment="1">
      <alignment horizontal="center"/>
    </xf>
    <xf numFmtId="3" fontId="7" fillId="0" borderId="0" xfId="0" applyNumberFormat="1" applyFont="1"/>
    <xf numFmtId="4" fontId="7" fillId="0" borderId="0" xfId="0" applyNumberFormat="1" applyFont="1"/>
    <xf numFmtId="0" fontId="8" fillId="0" borderId="0" xfId="0" applyFont="1"/>
    <xf numFmtId="0" fontId="7" fillId="0" borderId="0" xfId="0" applyFont="1" applyAlignment="1">
      <alignment horizontal="left" vertical="top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top" wrapText="1"/>
    </xf>
    <xf numFmtId="3" fontId="7" fillId="0" borderId="9" xfId="0" applyNumberFormat="1" applyFont="1" applyBorder="1" applyAlignment="1">
      <alignment horizontal="center" vertical="top" wrapText="1"/>
    </xf>
    <xf numFmtId="4" fontId="7" fillId="0" borderId="10" xfId="0" applyNumberFormat="1" applyFont="1" applyBorder="1" applyAlignment="1">
      <alignment horizontal="center" vertical="top" wrapText="1"/>
    </xf>
    <xf numFmtId="4" fontId="7" fillId="0" borderId="9" xfId="0" applyNumberFormat="1" applyFont="1" applyBorder="1" applyAlignment="1">
      <alignment horizontal="center" vertical="top" wrapText="1"/>
    </xf>
    <xf numFmtId="0" fontId="8" fillId="0" borderId="0" xfId="0" applyFont="1" applyAlignment="1">
      <alignment horizontal="left" vertical="top" wrapText="1"/>
    </xf>
    <xf numFmtId="1" fontId="7" fillId="0" borderId="0" xfId="0" applyNumberFormat="1" applyFont="1"/>
    <xf numFmtId="49" fontId="7" fillId="0" borderId="9" xfId="0" applyNumberFormat="1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/>
    </xf>
    <xf numFmtId="1" fontId="7" fillId="0" borderId="9" xfId="0" applyNumberFormat="1" applyFont="1" applyBorder="1" applyAlignment="1">
      <alignment horizontal="center"/>
    </xf>
    <xf numFmtId="1" fontId="8" fillId="0" borderId="0" xfId="0" applyNumberFormat="1" applyFont="1"/>
    <xf numFmtId="49" fontId="7" fillId="0" borderId="9" xfId="0" applyNumberFormat="1" applyFont="1" applyBorder="1" applyAlignment="1">
      <alignment wrapText="1"/>
    </xf>
    <xf numFmtId="3" fontId="5" fillId="0" borderId="9" xfId="0" applyNumberFormat="1" applyFont="1" applyBorder="1" applyAlignment="1">
      <alignment horizontal="right"/>
    </xf>
    <xf numFmtId="4" fontId="5" fillId="0" borderId="9" xfId="0" applyNumberFormat="1" applyFont="1" applyBorder="1" applyAlignment="1">
      <alignment horizontal="right"/>
    </xf>
    <xf numFmtId="3" fontId="8" fillId="0" borderId="0" xfId="0" applyNumberFormat="1" applyFont="1"/>
    <xf numFmtId="4" fontId="8" fillId="0" borderId="0" xfId="0" applyNumberFormat="1" applyFont="1"/>
    <xf numFmtId="49" fontId="5" fillId="0" borderId="9" xfId="0" applyNumberFormat="1" applyFont="1" applyBorder="1" applyAlignment="1">
      <alignment horizontal="center"/>
    </xf>
    <xf numFmtId="3" fontId="5" fillId="0" borderId="0" xfId="0" applyNumberFormat="1" applyFont="1"/>
    <xf numFmtId="0" fontId="5" fillId="0" borderId="0" xfId="0" applyFont="1"/>
    <xf numFmtId="49" fontId="7" fillId="0" borderId="11" xfId="0" applyNumberFormat="1" applyFont="1" applyBorder="1" applyAlignment="1">
      <alignment wrapText="1"/>
    </xf>
    <xf numFmtId="49" fontId="5" fillId="0" borderId="11" xfId="0" applyNumberFormat="1" applyFont="1" applyBorder="1" applyAlignment="1">
      <alignment horizontal="center"/>
    </xf>
    <xf numFmtId="3" fontId="5" fillId="0" borderId="11" xfId="0" applyNumberFormat="1" applyFont="1" applyBorder="1" applyAlignment="1">
      <alignment horizontal="right"/>
    </xf>
    <xf numFmtId="4" fontId="5" fillId="0" borderId="11" xfId="0" applyNumberFormat="1" applyFont="1" applyBorder="1" applyAlignment="1">
      <alignment horizontal="right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horizontal="center" vertical="top" wrapText="1"/>
      <protection locked="0"/>
    </xf>
    <xf numFmtId="0" fontId="2" fillId="0" borderId="18" xfId="0" applyFont="1" applyBorder="1" applyAlignment="1" applyProtection="1">
      <alignment horizontal="center" vertical="top" wrapText="1"/>
      <protection locked="0"/>
    </xf>
    <xf numFmtId="0" fontId="2" fillId="0" borderId="13" xfId="0" applyFont="1" applyBorder="1" applyProtection="1">
      <protection locked="0"/>
    </xf>
    <xf numFmtId="0" fontId="3" fillId="0" borderId="16" xfId="0" applyFont="1" applyBorder="1" applyAlignment="1" applyProtection="1">
      <alignment vertical="top" wrapText="1"/>
      <protection locked="0"/>
    </xf>
    <xf numFmtId="0" fontId="3" fillId="0" borderId="17" xfId="0" applyFont="1" applyBorder="1" applyAlignment="1" applyProtection="1">
      <alignment vertical="top" wrapText="1"/>
      <protection locked="0"/>
    </xf>
    <xf numFmtId="0" fontId="3" fillId="0" borderId="18" xfId="0" applyFont="1" applyBorder="1" applyAlignment="1" applyProtection="1">
      <alignment vertical="top" wrapText="1"/>
      <protection locked="0"/>
    </xf>
    <xf numFmtId="0" fontId="4" fillId="0" borderId="16" xfId="0" applyFont="1" applyBorder="1" applyAlignment="1" applyProtection="1">
      <alignment vertical="top" wrapText="1"/>
      <protection locked="0"/>
    </xf>
    <xf numFmtId="0" fontId="4" fillId="0" borderId="17" xfId="0" applyFont="1" applyBorder="1" applyAlignment="1" applyProtection="1">
      <alignment vertical="top" wrapText="1"/>
      <protection locked="0"/>
    </xf>
    <xf numFmtId="0" fontId="4" fillId="0" borderId="18" xfId="0" applyFont="1" applyBorder="1" applyAlignment="1" applyProtection="1">
      <alignment vertical="top" wrapText="1"/>
      <protection locked="0"/>
    </xf>
    <xf numFmtId="0" fontId="2" fillId="0" borderId="16" xfId="0" applyFont="1" applyBorder="1" applyAlignment="1" applyProtection="1">
      <alignment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2" fillId="0" borderId="18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7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wrapText="1" inden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49" fontId="6" fillId="0" borderId="0" xfId="0" applyNumberFormat="1" applyFont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right" wrapText="1"/>
    </xf>
  </cellXfs>
  <cellStyles count="78">
    <cellStyle name="20% - Акцент1 2" xfId="2" xr:uid="{6A005A76-237A-4559-860D-DE3F2E72ACAD}"/>
    <cellStyle name="20% - Акцент2 2" xfId="4" xr:uid="{4CA5E3F2-ABBD-4E0B-AAD9-94270473500D}"/>
    <cellStyle name="20% - Акцент3 2" xfId="6" xr:uid="{D57684E0-EFCD-418B-B613-8D5CAE866A66}"/>
    <cellStyle name="20% - Акцент4 2" xfId="8" xr:uid="{E5C82030-53DC-41EA-BD0C-5CB9CDE95E0E}"/>
    <cellStyle name="20% - Акцент5 2" xfId="10" xr:uid="{8F636BCC-61F0-45B7-B46C-01BD8BDBDF85}"/>
    <cellStyle name="20% - Акцент6 2" xfId="12" xr:uid="{4773AAF0-F045-4D54-A73C-4CD152ED7009}"/>
    <cellStyle name="20% – колірна тема 1" xfId="1" builtinId="30" customBuiltin="1"/>
    <cellStyle name="20% – колірна тема 1 2" xfId="66" xr:uid="{A95D1FF1-08C4-4EF5-9102-B48DBE4A4228}"/>
    <cellStyle name="20% – колірна тема 2" xfId="3" builtinId="34" customBuiltin="1"/>
    <cellStyle name="20% – колірна тема 2 2" xfId="68" xr:uid="{5069142B-6303-4AE3-971F-1E065E13E828}"/>
    <cellStyle name="20% – колірна тема 3" xfId="5" builtinId="38" customBuiltin="1"/>
    <cellStyle name="20% – колірна тема 3 2" xfId="70" xr:uid="{CB93014F-495B-4B68-9DFF-44D65CC9997D}"/>
    <cellStyle name="20% – колірна тема 4" xfId="7" builtinId="42" customBuiltin="1"/>
    <cellStyle name="20% – колірна тема 4 2" xfId="72" xr:uid="{CF2E7B22-6ED3-4329-8375-79D3FDEE22A4}"/>
    <cellStyle name="20% – колірна тема 5" xfId="9" builtinId="46" customBuiltin="1"/>
    <cellStyle name="20% – колірна тема 5 2" xfId="74" xr:uid="{1103E94E-ACC5-41D9-B222-5B3F23DD566E}"/>
    <cellStyle name="20% – колірна тема 6" xfId="11" builtinId="50" customBuiltin="1"/>
    <cellStyle name="20% – колірна тема 6 2" xfId="76" xr:uid="{EE92543E-0378-4AFB-84AC-5E250580B698}"/>
    <cellStyle name="40% - Акцент1 2" xfId="14" xr:uid="{41EE5C55-3384-44A7-ADB4-F5027F7F3A79}"/>
    <cellStyle name="40% - Акцент2 2" xfId="16" xr:uid="{1ECCFA59-3FDE-4F56-BFBA-6D6A34271063}"/>
    <cellStyle name="40% - Акцент3 2" xfId="18" xr:uid="{3A7CA1F1-C6F8-4110-90C4-59CBEE24AF9A}"/>
    <cellStyle name="40% - Акцент4 2" xfId="20" xr:uid="{28143204-EE7C-47D6-B089-831F3EC2B328}"/>
    <cellStyle name="40% - Акцент5 2" xfId="22" xr:uid="{E4D79FFD-E2AA-40C3-9DC2-720ECD5DD2A3}"/>
    <cellStyle name="40% - Акцент6 2" xfId="24" xr:uid="{A6D045A8-0DD1-4E0F-9333-36A95DBD5C96}"/>
    <cellStyle name="40% – колірна тема 1" xfId="13" builtinId="31" customBuiltin="1"/>
    <cellStyle name="40% – колірна тема 1 2" xfId="67" xr:uid="{BB470D00-C406-4780-9B5E-695FDBB0BB6D}"/>
    <cellStyle name="40% – колірна тема 2" xfId="15" builtinId="35" customBuiltin="1"/>
    <cellStyle name="40% – колірна тема 2 2" xfId="69" xr:uid="{4862475A-4F9F-4CDF-BEAA-2FCD80E07E14}"/>
    <cellStyle name="40% – колірна тема 3" xfId="17" builtinId="39" customBuiltin="1"/>
    <cellStyle name="40% – колірна тема 3 2" xfId="71" xr:uid="{5A0D358D-E574-4F1E-8025-A07CD69F0A3D}"/>
    <cellStyle name="40% – колірна тема 4" xfId="19" builtinId="43" customBuiltin="1"/>
    <cellStyle name="40% – колірна тема 4 2" xfId="73" xr:uid="{2D7665AB-DEDA-405C-9EA0-0FFA5F4BE6AC}"/>
    <cellStyle name="40% – колірна тема 5" xfId="21" builtinId="47" customBuiltin="1"/>
    <cellStyle name="40% – колірна тема 5 2" xfId="75" xr:uid="{F6FE6271-6C8C-4FB2-BE48-39710777DCCF}"/>
    <cellStyle name="40% – колірна тема 6" xfId="23" builtinId="51" customBuiltin="1"/>
    <cellStyle name="40% – колірна тема 6 2" xfId="77" xr:uid="{C60104DD-DBDA-48F1-A0C9-5DED033E6F5E}"/>
    <cellStyle name="60% – колірна тема 1" xfId="58" builtinId="32" customBuiltin="1"/>
    <cellStyle name="60% – колірна тема 1 2" xfId="50" xr:uid="{F01D8946-07E7-4340-A704-D4C402CAE57D}"/>
    <cellStyle name="60% – колірна тема 2" xfId="59" builtinId="36" customBuiltin="1"/>
    <cellStyle name="60% – колірна тема 2 2" xfId="51" xr:uid="{0C79C5BC-715D-405E-850F-7F50496DB79D}"/>
    <cellStyle name="60% – колірна тема 3" xfId="60" builtinId="40" customBuiltin="1"/>
    <cellStyle name="60% – колірна тема 3 2" xfId="52" xr:uid="{05B38D01-2C71-4FDB-8F7A-D09ACAD2EAA9}"/>
    <cellStyle name="60% – колірна тема 4" xfId="61" builtinId="44" customBuiltin="1"/>
    <cellStyle name="60% – колірна тема 4 2" xfId="53" xr:uid="{AF96C623-7142-40DD-973A-709F30D7F29F}"/>
    <cellStyle name="60% – колірна тема 5" xfId="62" builtinId="48" customBuiltin="1"/>
    <cellStyle name="60% – колірна тема 5 2" xfId="54" xr:uid="{7663F010-7232-456F-B4EE-ECF177FC7986}"/>
    <cellStyle name="60% – колірна тема 6" xfId="63" builtinId="52" customBuiltin="1"/>
    <cellStyle name="60% – колірна тема 6 2" xfId="55" xr:uid="{694B4E07-965E-473B-B4ED-89EFBE3B6B22}"/>
    <cellStyle name="Ввід" xfId="31" builtinId="20" customBuiltin="1"/>
    <cellStyle name="Гарний" xfId="46" builtinId="26" customBuiltin="1"/>
    <cellStyle name="Заголовок 1" xfId="34" builtinId="16" customBuiltin="1"/>
    <cellStyle name="Заголовок 2" xfId="35" builtinId="17" customBuiltin="1"/>
    <cellStyle name="Заголовок 3" xfId="36" builtinId="18" customBuiltin="1"/>
    <cellStyle name="Заголовок 4" xfId="37" builtinId="19" customBuiltin="1"/>
    <cellStyle name="Звичайний" xfId="0" builtinId="0"/>
    <cellStyle name="Звичайний 2" xfId="47" xr:uid="{E1033582-CF6F-4DCA-A1E1-40B0026E2662}"/>
    <cellStyle name="Звичайний 3" xfId="64" xr:uid="{3EF9A9E6-031A-40E2-BFAB-492E7E7C312A}"/>
    <cellStyle name="Зв'язана клітинка" xfId="44" builtinId="24" customBuiltin="1"/>
    <cellStyle name="Колірна тема 1" xfId="25" builtinId="29" customBuiltin="1"/>
    <cellStyle name="Колірна тема 2" xfId="26" builtinId="33" customBuiltin="1"/>
    <cellStyle name="Колірна тема 3" xfId="27" builtinId="37" customBuiltin="1"/>
    <cellStyle name="Колірна тема 4" xfId="28" builtinId="41" customBuiltin="1"/>
    <cellStyle name="Колірна тема 5" xfId="29" builtinId="45" customBuiltin="1"/>
    <cellStyle name="Колірна тема 6" xfId="30" builtinId="49" customBuiltin="1"/>
    <cellStyle name="Контрольна клітинка" xfId="39" builtinId="23" customBuiltin="1"/>
    <cellStyle name="Назва" xfId="56" builtinId="15" customBuiltin="1"/>
    <cellStyle name="Назва 2" xfId="48" xr:uid="{83EFB086-8C48-446D-8F44-4B694FC6B1D6}"/>
    <cellStyle name="Нейтральний" xfId="57" builtinId="28" customBuiltin="1"/>
    <cellStyle name="Нейтральний 2" xfId="49" xr:uid="{31FF0E92-4631-40E6-8175-F24418B1CEFA}"/>
    <cellStyle name="Обчислення" xfId="33" builtinId="22" customBuiltin="1"/>
    <cellStyle name="Підсумок" xfId="38" builtinId="25" customBuiltin="1"/>
    <cellStyle name="Поганий" xfId="40" builtinId="27" customBuiltin="1"/>
    <cellStyle name="Примечание 2" xfId="43" xr:uid="{9CECBB08-D4B3-48D0-AF2A-996427D14768}"/>
    <cellStyle name="Примітка" xfId="42" builtinId="10" customBuiltin="1"/>
    <cellStyle name="Примітка 2" xfId="65" xr:uid="{26BCAABF-0B68-4FB6-A051-D5CD4AEF2D45}"/>
    <cellStyle name="Результат" xfId="32" builtinId="21" customBuiltin="1"/>
    <cellStyle name="Текст попередження" xfId="45" builtinId="11" customBuiltin="1"/>
    <cellStyle name="Текст пояснення" xfId="41" builtinId="53" customBuiltin="1"/>
  </cellStyles>
  <dxfs count="4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77E7A-394A-4E3A-98E9-30BE39B96CA6}">
  <dimension ref="A1:I27"/>
  <sheetViews>
    <sheetView showFormulas="1" topLeftCell="A2" workbookViewId="0">
      <selection activeCell="M17" sqref="M17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87" t="s">
        <v>0</v>
      </c>
      <c r="B1" s="87"/>
      <c r="C1" s="87"/>
      <c r="D1" s="87"/>
      <c r="E1" s="87"/>
      <c r="F1" s="87"/>
      <c r="G1" s="87"/>
    </row>
    <row r="2" spans="1:9" x14ac:dyDescent="0.2">
      <c r="A2" s="1"/>
    </row>
    <row r="3" spans="1:9" ht="35.25" customHeight="1" x14ac:dyDescent="0.25">
      <c r="A3" s="88" t="s">
        <v>1</v>
      </c>
      <c r="B3" s="88"/>
      <c r="C3" s="88"/>
      <c r="D3" s="88"/>
      <c r="E3" s="88"/>
      <c r="F3" s="88"/>
      <c r="G3" s="88"/>
    </row>
    <row r="4" spans="1:9" ht="15.75" customHeight="1" x14ac:dyDescent="0.25">
      <c r="B4" s="2"/>
      <c r="C4" s="3" t="s">
        <v>2</v>
      </c>
      <c r="D4" s="89" t="s">
        <v>105</v>
      </c>
      <c r="E4" s="89"/>
    </row>
    <row r="5" spans="1:9" ht="16.5" customHeight="1" thickBot="1" x14ac:dyDescent="0.3">
      <c r="A5" s="4"/>
    </row>
    <row r="6" spans="1:9" ht="14.25" customHeight="1" thickBot="1" x14ac:dyDescent="0.25">
      <c r="A6" s="90" t="s">
        <v>3</v>
      </c>
      <c r="B6" s="91"/>
      <c r="C6" s="91"/>
      <c r="D6" s="91"/>
      <c r="E6" s="92"/>
      <c r="F6" s="5" t="s">
        <v>4</v>
      </c>
      <c r="G6" s="93" t="s">
        <v>5</v>
      </c>
      <c r="H6" s="94"/>
      <c r="I6" s="94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75" t="s">
        <v>6</v>
      </c>
      <c r="B8" s="76"/>
      <c r="C8" s="76"/>
      <c r="D8" s="76"/>
      <c r="E8" s="77"/>
      <c r="F8" s="11"/>
      <c r="G8" s="79" t="s">
        <v>7</v>
      </c>
      <c r="H8" s="80"/>
      <c r="I8" s="80"/>
    </row>
    <row r="9" spans="1:9" ht="25.5" customHeight="1" x14ac:dyDescent="0.2">
      <c r="A9" s="81" t="s">
        <v>8</v>
      </c>
      <c r="B9" s="82"/>
      <c r="C9" s="82"/>
      <c r="D9" s="82"/>
      <c r="E9" s="83"/>
      <c r="F9" s="70" t="s">
        <v>9</v>
      </c>
      <c r="G9" s="79"/>
      <c r="H9" s="80"/>
      <c r="I9" s="80"/>
    </row>
    <row r="10" spans="1:9" ht="13.5" customHeight="1" thickBot="1" x14ac:dyDescent="0.25">
      <c r="A10" s="84" t="s">
        <v>10</v>
      </c>
      <c r="B10" s="85"/>
      <c r="C10" s="85"/>
      <c r="D10" s="85"/>
      <c r="E10" s="86"/>
      <c r="F10" s="71"/>
      <c r="G10" s="79"/>
      <c r="H10" s="80"/>
      <c r="I10" s="80"/>
    </row>
    <row r="11" spans="1:9" ht="29.25" customHeight="1" x14ac:dyDescent="0.2">
      <c r="A11" s="75" t="s">
        <v>11</v>
      </c>
      <c r="B11" s="76"/>
      <c r="C11" s="76"/>
      <c r="D11" s="76"/>
      <c r="E11" s="77"/>
      <c r="F11" s="12"/>
      <c r="G11" s="79"/>
      <c r="H11" s="80"/>
      <c r="I11" s="80"/>
    </row>
    <row r="12" spans="1:9" ht="13.5" customHeight="1" x14ac:dyDescent="0.2">
      <c r="A12" s="67" t="s">
        <v>12</v>
      </c>
      <c r="B12" s="68"/>
      <c r="C12" s="68"/>
      <c r="D12" s="68"/>
      <c r="E12" s="69"/>
      <c r="F12" s="70" t="s">
        <v>13</v>
      </c>
      <c r="G12" s="13"/>
    </row>
    <row r="13" spans="1:9" ht="51.75" customHeight="1" thickBot="1" x14ac:dyDescent="0.25">
      <c r="A13" s="72" t="s">
        <v>14</v>
      </c>
      <c r="B13" s="73"/>
      <c r="C13" s="73"/>
      <c r="D13" s="73"/>
      <c r="E13" s="74"/>
      <c r="F13" s="71"/>
      <c r="G13" s="13"/>
      <c r="H13" s="14"/>
      <c r="I13" s="14" t="s">
        <v>15</v>
      </c>
    </row>
    <row r="14" spans="1:9" ht="25.5" customHeight="1" x14ac:dyDescent="0.2">
      <c r="A14" s="75" t="s">
        <v>16</v>
      </c>
      <c r="B14" s="76"/>
      <c r="C14" s="76"/>
      <c r="D14" s="76"/>
      <c r="E14" s="77"/>
      <c r="F14" s="78" t="s">
        <v>17</v>
      </c>
      <c r="G14" s="13"/>
    </row>
    <row r="15" spans="1:9" ht="12.75" customHeight="1" thickBot="1" x14ac:dyDescent="0.25">
      <c r="A15" s="72" t="s">
        <v>18</v>
      </c>
      <c r="B15" s="73"/>
      <c r="C15" s="73"/>
      <c r="D15" s="73"/>
      <c r="E15" s="74"/>
      <c r="F15" s="71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58" t="s">
        <v>19</v>
      </c>
      <c r="B17" s="59"/>
      <c r="C17" s="59"/>
      <c r="D17" s="59"/>
      <c r="E17" s="59"/>
      <c r="F17" s="59"/>
      <c r="G17" s="59"/>
      <c r="H17" s="59"/>
      <c r="I17" s="60"/>
    </row>
    <row r="18" spans="1:9" s="15" customFormat="1" ht="14.25" customHeight="1" thickBot="1" x14ac:dyDescent="0.25">
      <c r="A18" s="61" t="s">
        <v>20</v>
      </c>
      <c r="B18" s="62"/>
      <c r="C18" s="62"/>
      <c r="D18" s="62"/>
      <c r="E18" s="62"/>
      <c r="F18" s="62"/>
      <c r="G18" s="62"/>
      <c r="H18" s="62"/>
      <c r="I18" s="63"/>
    </row>
    <row r="19" spans="1:9" s="15" customFormat="1" ht="13.5" customHeight="1" thickBot="1" x14ac:dyDescent="0.25">
      <c r="A19" s="64"/>
      <c r="B19" s="65"/>
      <c r="C19" s="65"/>
      <c r="D19" s="65"/>
      <c r="E19" s="65"/>
      <c r="F19" s="65"/>
      <c r="G19" s="65"/>
      <c r="H19" s="65"/>
      <c r="I19" s="66"/>
    </row>
    <row r="20" spans="1:9" s="15" customFormat="1" ht="13.5" customHeight="1" thickBot="1" x14ac:dyDescent="0.25">
      <c r="A20" s="58" t="s">
        <v>21</v>
      </c>
      <c r="B20" s="59"/>
      <c r="C20" s="59"/>
      <c r="D20" s="59"/>
      <c r="E20" s="59"/>
      <c r="F20" s="59"/>
      <c r="G20" s="59"/>
      <c r="H20" s="59"/>
      <c r="I20" s="60"/>
    </row>
    <row r="21" spans="1:9" s="15" customFormat="1" ht="13.5" customHeight="1" thickBot="1" x14ac:dyDescent="0.25">
      <c r="A21" s="61" t="s">
        <v>103</v>
      </c>
      <c r="B21" s="62"/>
      <c r="C21" s="62"/>
      <c r="D21" s="62"/>
      <c r="E21" s="62"/>
      <c r="F21" s="62"/>
      <c r="G21" s="62"/>
      <c r="H21" s="62"/>
      <c r="I21" s="63"/>
    </row>
    <row r="22" spans="1:9" s="15" customFormat="1" ht="13.5" customHeight="1" thickBot="1" x14ac:dyDescent="0.25">
      <c r="A22" s="64"/>
      <c r="B22" s="65"/>
      <c r="C22" s="65"/>
      <c r="D22" s="65"/>
      <c r="E22" s="65"/>
      <c r="F22" s="65"/>
      <c r="G22" s="65"/>
      <c r="H22" s="65"/>
      <c r="I22" s="66"/>
    </row>
    <row r="23" spans="1:9" s="15" customFormat="1" ht="13.5" customHeight="1" thickBot="1" x14ac:dyDescent="0.25">
      <c r="A23" s="52" t="s">
        <v>22</v>
      </c>
      <c r="B23" s="54" t="s">
        <v>23</v>
      </c>
      <c r="C23" s="55"/>
      <c r="D23" s="55"/>
      <c r="E23" s="55"/>
      <c r="F23" s="55"/>
      <c r="G23" s="55"/>
      <c r="H23" s="55"/>
      <c r="I23" s="56"/>
    </row>
    <row r="24" spans="1:9" s="15" customFormat="1" ht="67.5" customHeight="1" thickBot="1" x14ac:dyDescent="0.25">
      <c r="A24" s="53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57" t="s">
        <v>31</v>
      </c>
      <c r="B26" s="57"/>
      <c r="C26" s="57"/>
      <c r="D26" s="57"/>
      <c r="E26" s="57"/>
      <c r="F26" s="57"/>
    </row>
    <row r="27" spans="1:9" s="15" customFormat="1" x14ac:dyDescent="0.2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</mergeCells>
  <pageMargins left="0.59055118110236227" right="0.39370078740157483" top="0.39370078740157483" bottom="0.39370078740157483" header="0" footer="0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D83B6-9B82-4253-8B3D-412B92094AE4}">
  <dimension ref="A2:I34"/>
  <sheetViews>
    <sheetView topLeftCell="A9" workbookViewId="0">
      <selection activeCell="Q28" sqref="Q28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7" width="9.33203125" style="22" hidden="1" customWidth="1"/>
    <col min="8" max="9" width="9.33203125" style="27" hidden="1" customWidth="1"/>
    <col min="10" max="16384" width="9.33203125" style="22"/>
  </cols>
  <sheetData>
    <row r="2" spans="1:9" s="28" customFormat="1" ht="67.5" customHeight="1" x14ac:dyDescent="0.2">
      <c r="A2" s="29" t="s">
        <v>32</v>
      </c>
      <c r="B2" s="30" t="s">
        <v>33</v>
      </c>
      <c r="C2" s="31" t="s">
        <v>34</v>
      </c>
      <c r="D2" s="32" t="s">
        <v>100</v>
      </c>
      <c r="E2" s="33" t="s">
        <v>101</v>
      </c>
      <c r="H2" s="34"/>
      <c r="I2" s="34"/>
    </row>
    <row r="3" spans="1:9" s="35" customFormat="1" ht="11.25" customHeight="1" x14ac:dyDescent="0.2">
      <c r="A3" s="36" t="s">
        <v>35</v>
      </c>
      <c r="B3" s="37" t="s">
        <v>36</v>
      </c>
      <c r="C3" s="38">
        <v>1</v>
      </c>
      <c r="D3" s="38">
        <v>2</v>
      </c>
      <c r="E3" s="38">
        <v>3</v>
      </c>
      <c r="H3" s="39"/>
      <c r="I3" s="39"/>
    </row>
    <row r="4" spans="1:9" ht="55.5" customHeight="1" x14ac:dyDescent="0.2">
      <c r="A4" s="40" t="s">
        <v>37</v>
      </c>
      <c r="B4" s="37" t="s">
        <v>38</v>
      </c>
      <c r="C4" s="41">
        <v>238016</v>
      </c>
      <c r="D4" s="42">
        <v>1289535.7</v>
      </c>
      <c r="E4" s="42">
        <v>5417.85</v>
      </c>
      <c r="F4" s="25">
        <f>SUM(C5:C16)</f>
        <v>221656</v>
      </c>
      <c r="G4" s="26">
        <f>SUM(D5:D16)</f>
        <v>1025841.8</v>
      </c>
      <c r="H4" s="43">
        <f>F4-C4</f>
        <v>-16360</v>
      </c>
      <c r="I4" s="44">
        <f>G4-D4</f>
        <v>-263693.89999999991</v>
      </c>
    </row>
    <row r="5" spans="1:9" ht="12.75" customHeight="1" x14ac:dyDescent="0.2">
      <c r="A5" s="40" t="s">
        <v>39</v>
      </c>
      <c r="B5" s="37" t="s">
        <v>40</v>
      </c>
      <c r="C5" s="41">
        <v>140</v>
      </c>
      <c r="D5" s="42">
        <v>91.9</v>
      </c>
      <c r="E5" s="42">
        <v>656.7</v>
      </c>
    </row>
    <row r="6" spans="1:9" ht="12.75" customHeight="1" x14ac:dyDescent="0.2">
      <c r="A6" s="40" t="s">
        <v>41</v>
      </c>
      <c r="B6" s="37" t="s">
        <v>42</v>
      </c>
      <c r="C6" s="41">
        <v>178</v>
      </c>
      <c r="D6" s="42">
        <v>172</v>
      </c>
      <c r="E6" s="42">
        <v>966.4</v>
      </c>
    </row>
    <row r="7" spans="1:9" ht="12.75" customHeight="1" x14ac:dyDescent="0.2">
      <c r="A7" s="40" t="s">
        <v>43</v>
      </c>
      <c r="B7" s="37" t="s">
        <v>44</v>
      </c>
      <c r="C7" s="41">
        <v>17</v>
      </c>
      <c r="D7" s="42">
        <v>17.3</v>
      </c>
      <c r="E7" s="42">
        <v>1014.6</v>
      </c>
    </row>
    <row r="8" spans="1:9" ht="12.75" customHeight="1" x14ac:dyDescent="0.2">
      <c r="A8" s="40" t="s">
        <v>45</v>
      </c>
      <c r="B8" s="37" t="s">
        <v>46</v>
      </c>
      <c r="C8" s="41">
        <v>37</v>
      </c>
      <c r="D8" s="42">
        <v>42.6</v>
      </c>
      <c r="E8" s="42">
        <v>1150.94</v>
      </c>
    </row>
    <row r="9" spans="1:9" ht="12.75" customHeight="1" x14ac:dyDescent="0.2">
      <c r="A9" s="40" t="s">
        <v>47</v>
      </c>
      <c r="B9" s="37" t="s">
        <v>48</v>
      </c>
      <c r="C9" s="41">
        <v>547</v>
      </c>
      <c r="D9" s="42">
        <v>708.8</v>
      </c>
      <c r="E9" s="42">
        <v>1295.73</v>
      </c>
    </row>
    <row r="10" spans="1:9" ht="12.75" customHeight="1" x14ac:dyDescent="0.2">
      <c r="A10" s="40" t="s">
        <v>49</v>
      </c>
      <c r="B10" s="37" t="s">
        <v>50</v>
      </c>
      <c r="C10" s="41">
        <v>38</v>
      </c>
      <c r="D10" s="42">
        <v>51.9</v>
      </c>
      <c r="E10" s="42">
        <v>1364.47</v>
      </c>
    </row>
    <row r="11" spans="1:9" ht="12.75" customHeight="1" x14ac:dyDescent="0.2">
      <c r="A11" s="40" t="s">
        <v>51</v>
      </c>
      <c r="B11" s="37" t="s">
        <v>52</v>
      </c>
      <c r="C11" s="41">
        <v>40</v>
      </c>
      <c r="D11" s="42">
        <v>57.7</v>
      </c>
      <c r="E11" s="42">
        <v>1443.47</v>
      </c>
    </row>
    <row r="12" spans="1:9" ht="12.75" customHeight="1" x14ac:dyDescent="0.2">
      <c r="A12" s="40" t="s">
        <v>53</v>
      </c>
      <c r="B12" s="37" t="s">
        <v>54</v>
      </c>
      <c r="C12" s="41">
        <v>1794</v>
      </c>
      <c r="D12" s="42">
        <v>2866.1</v>
      </c>
      <c r="E12" s="42">
        <v>1597.61</v>
      </c>
    </row>
    <row r="13" spans="1:9" ht="12.75" customHeight="1" x14ac:dyDescent="0.2">
      <c r="A13" s="40" t="s">
        <v>55</v>
      </c>
      <c r="B13" s="37" t="s">
        <v>56</v>
      </c>
      <c r="C13" s="41">
        <v>7705</v>
      </c>
      <c r="D13" s="42">
        <v>20104.900000000001</v>
      </c>
      <c r="E13" s="42">
        <v>2609.34</v>
      </c>
    </row>
    <row r="14" spans="1:9" ht="12.75" customHeight="1" x14ac:dyDescent="0.2">
      <c r="A14" s="40" t="s">
        <v>57</v>
      </c>
      <c r="B14" s="37" t="s">
        <v>58</v>
      </c>
      <c r="C14" s="41">
        <v>87156</v>
      </c>
      <c r="D14" s="42">
        <v>291065</v>
      </c>
      <c r="E14" s="42">
        <v>3339.59</v>
      </c>
    </row>
    <row r="15" spans="1:9" ht="12.75" customHeight="1" x14ac:dyDescent="0.2">
      <c r="A15" s="40" t="s">
        <v>59</v>
      </c>
      <c r="B15" s="37" t="s">
        <v>60</v>
      </c>
      <c r="C15" s="41">
        <v>50811</v>
      </c>
      <c r="D15" s="42">
        <v>227703.3</v>
      </c>
      <c r="E15" s="42">
        <v>4481.38</v>
      </c>
    </row>
    <row r="16" spans="1:9" ht="12.75" customHeight="1" x14ac:dyDescent="0.2">
      <c r="A16" s="40" t="s">
        <v>61</v>
      </c>
      <c r="B16" s="37" t="s">
        <v>62</v>
      </c>
      <c r="C16" s="41">
        <v>73193</v>
      </c>
      <c r="D16" s="42">
        <v>482960.3</v>
      </c>
      <c r="E16" s="42">
        <v>6598.45</v>
      </c>
    </row>
    <row r="17" spans="1:9" ht="12.75" customHeight="1" x14ac:dyDescent="0.2">
      <c r="A17" s="40" t="s">
        <v>63</v>
      </c>
      <c r="B17" s="45" t="s">
        <v>64</v>
      </c>
      <c r="C17" s="41">
        <v>16360</v>
      </c>
      <c r="D17" s="42">
        <v>263693.90000000002</v>
      </c>
      <c r="E17" s="42">
        <v>16118.21</v>
      </c>
    </row>
    <row r="18" spans="1:9" ht="45.75" customHeight="1" x14ac:dyDescent="0.2">
      <c r="A18" s="40" t="s">
        <v>65</v>
      </c>
      <c r="B18" s="45" t="s">
        <v>66</v>
      </c>
      <c r="C18" s="41">
        <v>172455</v>
      </c>
      <c r="D18" s="42">
        <v>947821.6</v>
      </c>
      <c r="E18" s="42">
        <v>5496.05</v>
      </c>
      <c r="F18" s="25">
        <f>SUM(C18:C23)</f>
        <v>238016</v>
      </c>
      <c r="G18" s="26">
        <f>SUM(D18:D23)</f>
        <v>1289535.7</v>
      </c>
      <c r="H18" s="43">
        <f>F18-C4</f>
        <v>0</v>
      </c>
      <c r="I18" s="44">
        <f>G18-D4</f>
        <v>0</v>
      </c>
    </row>
    <row r="19" spans="1:9" ht="14.25" customHeight="1" x14ac:dyDescent="0.2">
      <c r="A19" s="40" t="s">
        <v>67</v>
      </c>
      <c r="B19" s="45" t="s">
        <v>68</v>
      </c>
      <c r="C19" s="41">
        <v>43838</v>
      </c>
      <c r="D19" s="42">
        <v>235431</v>
      </c>
      <c r="E19" s="42">
        <v>5370.48</v>
      </c>
    </row>
    <row r="20" spans="1:9" ht="14.25" customHeight="1" x14ac:dyDescent="0.2">
      <c r="A20" s="40" t="s">
        <v>69</v>
      </c>
      <c r="B20" s="45" t="s">
        <v>70</v>
      </c>
      <c r="C20" s="41">
        <v>16805</v>
      </c>
      <c r="D20" s="42">
        <v>75548</v>
      </c>
      <c r="E20" s="42">
        <v>4495.5600000000004</v>
      </c>
    </row>
    <row r="21" spans="1:9" ht="14.25" customHeight="1" x14ac:dyDescent="0.2">
      <c r="A21" s="40" t="s">
        <v>71</v>
      </c>
      <c r="B21" s="45" t="s">
        <v>72</v>
      </c>
      <c r="C21" s="41">
        <v>3737</v>
      </c>
      <c r="D21" s="42">
        <v>19165.400000000001</v>
      </c>
      <c r="E21" s="42">
        <v>5128.54</v>
      </c>
    </row>
    <row r="22" spans="1:9" ht="14.25" customHeight="1" x14ac:dyDescent="0.2">
      <c r="A22" s="40" t="s">
        <v>73</v>
      </c>
      <c r="B22" s="45" t="s">
        <v>74</v>
      </c>
      <c r="C22" s="41">
        <v>1098</v>
      </c>
      <c r="D22" s="42">
        <v>3504.5</v>
      </c>
      <c r="E22" s="42">
        <v>3191.74</v>
      </c>
    </row>
    <row r="23" spans="1:9" ht="14.25" customHeight="1" x14ac:dyDescent="0.2">
      <c r="A23" s="40" t="s">
        <v>75</v>
      </c>
      <c r="B23" s="45" t="s">
        <v>76</v>
      </c>
      <c r="C23" s="41">
        <v>83</v>
      </c>
      <c r="D23" s="42">
        <v>8065.2</v>
      </c>
      <c r="E23" s="42">
        <v>97171.05</v>
      </c>
    </row>
    <row r="24" spans="1:9" ht="42.75" customHeight="1" x14ac:dyDescent="0.2">
      <c r="A24" s="40" t="s">
        <v>77</v>
      </c>
      <c r="B24" s="45" t="s">
        <v>78</v>
      </c>
      <c r="C24" s="41">
        <v>3168</v>
      </c>
      <c r="D24" s="42">
        <v>4864.3999999999996</v>
      </c>
      <c r="E24" s="42">
        <v>1535.48</v>
      </c>
      <c r="F24" s="25">
        <f>SUM(C24:C26)</f>
        <v>238016</v>
      </c>
      <c r="G24" s="26">
        <f>SUM(D24:D26)</f>
        <v>1289535.7</v>
      </c>
      <c r="H24" s="43">
        <f>F24-C4</f>
        <v>0</v>
      </c>
      <c r="I24" s="44">
        <f>G24-D4</f>
        <v>0</v>
      </c>
    </row>
    <row r="25" spans="1:9" ht="11.25" customHeight="1" x14ac:dyDescent="0.2">
      <c r="A25" s="40" t="s">
        <v>79</v>
      </c>
      <c r="B25" s="45" t="s">
        <v>80</v>
      </c>
      <c r="C25" s="41">
        <v>6238</v>
      </c>
      <c r="D25" s="42">
        <v>16187.6</v>
      </c>
      <c r="E25" s="42">
        <v>2595</v>
      </c>
    </row>
    <row r="26" spans="1:9" ht="11.25" customHeight="1" x14ac:dyDescent="0.2">
      <c r="A26" s="40" t="s">
        <v>81</v>
      </c>
      <c r="B26" s="45" t="s">
        <v>82</v>
      </c>
      <c r="C26" s="41">
        <v>228610</v>
      </c>
      <c r="D26" s="42">
        <v>1268483.7</v>
      </c>
      <c r="E26" s="42">
        <v>5548.68</v>
      </c>
    </row>
    <row r="27" spans="1:9" ht="22.5" customHeight="1" x14ac:dyDescent="0.2">
      <c r="A27" s="40" t="s">
        <v>83</v>
      </c>
      <c r="B27" s="45" t="s">
        <v>84</v>
      </c>
      <c r="C27" s="41">
        <v>54040</v>
      </c>
      <c r="D27" s="42">
        <v>288525</v>
      </c>
      <c r="E27" s="42">
        <v>5339.1</v>
      </c>
    </row>
    <row r="28" spans="1:9" s="47" customFormat="1" ht="22.5" customHeight="1" x14ac:dyDescent="0.2">
      <c r="A28" s="40" t="s">
        <v>85</v>
      </c>
      <c r="B28" s="45" t="s">
        <v>86</v>
      </c>
      <c r="C28" s="41">
        <v>0</v>
      </c>
      <c r="D28" s="42">
        <v>0</v>
      </c>
      <c r="E28" s="42">
        <v>0</v>
      </c>
    </row>
    <row r="29" spans="1:9" s="47" customFormat="1" ht="6.75" customHeight="1" x14ac:dyDescent="0.2">
      <c r="A29" s="48"/>
      <c r="B29" s="49"/>
      <c r="C29" s="50"/>
      <c r="D29" s="51"/>
      <c r="E29" s="51"/>
    </row>
    <row r="30" spans="1:9" ht="11.25" customHeight="1" x14ac:dyDescent="0.2">
      <c r="A30" s="95" t="s">
        <v>87</v>
      </c>
      <c r="B30" s="95"/>
      <c r="C30" s="95"/>
      <c r="D30" s="95"/>
      <c r="E30" s="95"/>
    </row>
    <row r="31" spans="1:9" ht="11.25" customHeight="1" x14ac:dyDescent="0.2">
      <c r="A31" s="95"/>
      <c r="B31" s="95"/>
      <c r="C31" s="95"/>
      <c r="D31" s="95"/>
      <c r="E31" s="95"/>
    </row>
    <row r="32" spans="1:9" ht="40.5" customHeight="1" x14ac:dyDescent="0.2">
      <c r="A32" s="96" t="s">
        <v>102</v>
      </c>
      <c r="B32" s="96"/>
      <c r="C32" s="96"/>
      <c r="D32" s="96" t="s">
        <v>104</v>
      </c>
      <c r="E32" s="96"/>
      <c r="F32" s="96"/>
      <c r="G32" s="96"/>
    </row>
    <row r="34" spans="1:3" ht="22.5" customHeight="1" x14ac:dyDescent="0.2">
      <c r="A34" s="96" t="s">
        <v>106</v>
      </c>
      <c r="B34" s="96"/>
      <c r="C34" s="96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 r:id="rId1"/>
  <headerFooter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E3610-C7A8-407F-A750-093A080CFC99}">
  <dimension ref="B2:G13"/>
  <sheetViews>
    <sheetView workbookViewId="0">
      <selection activeCell="G13" sqref="B2:G13"/>
    </sheetView>
  </sheetViews>
  <sheetFormatPr defaultColWidth="9.33203125" defaultRowHeight="12.75" x14ac:dyDescent="0.2"/>
  <sheetData>
    <row r="2" spans="2:7" x14ac:dyDescent="0.2">
      <c r="B2" s="1" t="s">
        <v>88</v>
      </c>
      <c r="G2" s="1" t="s">
        <v>89</v>
      </c>
    </row>
    <row r="3" spans="2:7" x14ac:dyDescent="0.2">
      <c r="B3" s="1" t="s">
        <v>38</v>
      </c>
      <c r="C3" s="41">
        <f>'5pf'!C4</f>
        <v>238016</v>
      </c>
      <c r="D3" s="1" t="s">
        <v>90</v>
      </c>
      <c r="E3" s="1" t="s">
        <v>91</v>
      </c>
      <c r="F3" s="41">
        <f>SUM('5pf'!C5:C17)</f>
        <v>238016</v>
      </c>
      <c r="G3" t="str">
        <f>IF(F3=C3,"+","-")</f>
        <v>+</v>
      </c>
    </row>
    <row r="4" spans="2:7" x14ac:dyDescent="0.2">
      <c r="B4" s="1" t="s">
        <v>38</v>
      </c>
      <c r="C4" s="41">
        <f>'5pf'!C4</f>
        <v>238016</v>
      </c>
      <c r="D4" s="1" t="s">
        <v>90</v>
      </c>
      <c r="E4" s="1" t="s">
        <v>92</v>
      </c>
      <c r="F4" s="41">
        <f>SUM('5pf'!C18:C23)</f>
        <v>238016</v>
      </c>
      <c r="G4" t="str">
        <f>IF(F4=C4,"+","-")</f>
        <v>+</v>
      </c>
    </row>
    <row r="5" spans="2:7" x14ac:dyDescent="0.2">
      <c r="B5" s="1" t="s">
        <v>38</v>
      </c>
      <c r="C5" s="41">
        <f>'5pf'!C4</f>
        <v>238016</v>
      </c>
      <c r="D5" s="1" t="s">
        <v>90</v>
      </c>
      <c r="E5" s="1" t="s">
        <v>93</v>
      </c>
      <c r="F5" s="41">
        <f>SUM('5pf'!C24:C26)</f>
        <v>238016</v>
      </c>
      <c r="G5" t="str">
        <f>IF(F5=C5,"+","-")</f>
        <v>+</v>
      </c>
    </row>
    <row r="6" spans="2:7" x14ac:dyDescent="0.2">
      <c r="B6" s="1" t="s">
        <v>38</v>
      </c>
      <c r="C6" s="41">
        <f>'5pf'!C4</f>
        <v>238016</v>
      </c>
      <c r="D6" s="1" t="s">
        <v>94</v>
      </c>
      <c r="E6" s="1" t="s">
        <v>84</v>
      </c>
      <c r="F6" s="41">
        <f>'5pf'!C27</f>
        <v>54040</v>
      </c>
      <c r="G6" t="str">
        <f>IF(F6&lt;=C6,"+","-")</f>
        <v>+</v>
      </c>
    </row>
    <row r="7" spans="2:7" x14ac:dyDescent="0.2">
      <c r="B7" s="1" t="s">
        <v>86</v>
      </c>
      <c r="C7" s="41">
        <f>'5pf'!C28</f>
        <v>0</v>
      </c>
      <c r="D7" s="1" t="s">
        <v>90</v>
      </c>
      <c r="E7" s="1" t="s">
        <v>95</v>
      </c>
      <c r="F7" s="41">
        <f>'5pf (раб)'!C28</f>
        <v>0</v>
      </c>
      <c r="G7" t="str">
        <f>IF(F7=C7,"+","-")</f>
        <v>+</v>
      </c>
    </row>
    <row r="8" spans="2:7" x14ac:dyDescent="0.2">
      <c r="B8" s="1" t="s">
        <v>96</v>
      </c>
    </row>
    <row r="9" spans="2:7" x14ac:dyDescent="0.2">
      <c r="B9" s="1" t="s">
        <v>38</v>
      </c>
      <c r="C9" s="42">
        <f>'5pf'!D4</f>
        <v>1289535.7</v>
      </c>
      <c r="D9" s="1" t="s">
        <v>90</v>
      </c>
      <c r="E9" s="1" t="s">
        <v>91</v>
      </c>
      <c r="F9" s="42">
        <f>SUM('5pf'!D5:D17)</f>
        <v>1289535.7000000002</v>
      </c>
      <c r="G9" t="str">
        <f>IF(F9=C9,"+","-")</f>
        <v>+</v>
      </c>
    </row>
    <row r="10" spans="2:7" x14ac:dyDescent="0.2">
      <c r="B10" s="1" t="s">
        <v>38</v>
      </c>
      <c r="C10" s="42">
        <f>'5pf'!D4</f>
        <v>1289535.7</v>
      </c>
      <c r="D10" s="1" t="s">
        <v>90</v>
      </c>
      <c r="E10" s="1" t="s">
        <v>92</v>
      </c>
      <c r="F10" s="42">
        <f>SUM('5pf'!D18:D23)</f>
        <v>1289535.7</v>
      </c>
      <c r="G10" t="str">
        <f>IF(F10=C10,"+","-")</f>
        <v>+</v>
      </c>
    </row>
    <row r="11" spans="2:7" x14ac:dyDescent="0.2">
      <c r="B11" s="1" t="s">
        <v>38</v>
      </c>
      <c r="C11" s="42">
        <f>'5pf'!D4</f>
        <v>1289535.7</v>
      </c>
      <c r="D11" s="1" t="s">
        <v>90</v>
      </c>
      <c r="E11" s="1" t="s">
        <v>93</v>
      </c>
      <c r="F11" s="42">
        <f>SUM('5pf'!D24:D26)</f>
        <v>1289535.7</v>
      </c>
      <c r="G11" t="str">
        <f>IF(F11=C11,"+","-")</f>
        <v>+</v>
      </c>
    </row>
    <row r="12" spans="2:7" x14ac:dyDescent="0.2">
      <c r="B12" s="1" t="s">
        <v>38</v>
      </c>
      <c r="C12" s="42">
        <f>'5pf'!D4</f>
        <v>1289535.7</v>
      </c>
      <c r="D12" s="1" t="s">
        <v>94</v>
      </c>
      <c r="E12" s="1" t="s">
        <v>84</v>
      </c>
      <c r="F12" s="42">
        <f>'5pf'!D27</f>
        <v>288525</v>
      </c>
      <c r="G12" t="str">
        <f>IF(F12&lt;=C12,"+","-")</f>
        <v>+</v>
      </c>
    </row>
    <row r="13" spans="2:7" x14ac:dyDescent="0.2">
      <c r="B13" s="1" t="s">
        <v>86</v>
      </c>
      <c r="C13" s="42">
        <f>'5pf'!D28</f>
        <v>0</v>
      </c>
      <c r="D13" s="1" t="s">
        <v>90</v>
      </c>
      <c r="E13" s="1" t="s">
        <v>95</v>
      </c>
      <c r="F13" s="42">
        <f>'5pf (раб)'!D28</f>
        <v>0</v>
      </c>
      <c r="G13" t="str">
        <f>IF(F13=C13,"+","-")</f>
        <v>+</v>
      </c>
    </row>
  </sheetData>
  <conditionalFormatting sqref="G3:G13">
    <cfRule type="cellIs" dxfId="3" priority="1" operator="equal">
      <formula>"+"</formula>
    </cfRule>
    <cfRule type="cellIs" dxfId="2" priority="2" operator="equal">
      <formula>"-"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3AB29-BB3E-431D-B60A-00C6678ADA93}">
  <dimension ref="A1:I27"/>
  <sheetViews>
    <sheetView showFormulas="1" topLeftCell="A2" workbookViewId="0">
      <selection activeCell="D5" sqref="D5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87" t="s">
        <v>0</v>
      </c>
      <c r="B1" s="87"/>
      <c r="C1" s="87"/>
      <c r="D1" s="87"/>
      <c r="E1" s="87"/>
      <c r="F1" s="87"/>
      <c r="G1" s="87"/>
    </row>
    <row r="2" spans="1:9" x14ac:dyDescent="0.2">
      <c r="A2" s="1"/>
    </row>
    <row r="3" spans="1:9" ht="35.25" customHeight="1" x14ac:dyDescent="0.25">
      <c r="A3" s="88" t="s">
        <v>97</v>
      </c>
      <c r="B3" s="88"/>
      <c r="C3" s="88"/>
      <c r="D3" s="88"/>
      <c r="E3" s="88"/>
      <c r="F3" s="88"/>
      <c r="G3" s="88"/>
    </row>
    <row r="4" spans="1:9" ht="15.75" customHeight="1" x14ac:dyDescent="0.25">
      <c r="B4" s="2"/>
      <c r="C4" s="3" t="s">
        <v>2</v>
      </c>
      <c r="D4" s="89" t="s">
        <v>105</v>
      </c>
      <c r="E4" s="89"/>
    </row>
    <row r="5" spans="1:9" ht="16.5" customHeight="1" thickBot="1" x14ac:dyDescent="0.3">
      <c r="A5" s="4"/>
    </row>
    <row r="6" spans="1:9" ht="14.25" customHeight="1" thickBot="1" x14ac:dyDescent="0.25">
      <c r="A6" s="90" t="s">
        <v>3</v>
      </c>
      <c r="B6" s="91"/>
      <c r="C6" s="91"/>
      <c r="D6" s="91"/>
      <c r="E6" s="92"/>
      <c r="F6" s="5" t="s">
        <v>4</v>
      </c>
      <c r="G6" s="93" t="s">
        <v>5</v>
      </c>
      <c r="H6" s="94"/>
      <c r="I6" s="94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75" t="s">
        <v>6</v>
      </c>
      <c r="B8" s="76"/>
      <c r="C8" s="76"/>
      <c r="D8" s="76"/>
      <c r="E8" s="77"/>
      <c r="F8" s="11"/>
      <c r="G8" s="79" t="s">
        <v>7</v>
      </c>
      <c r="H8" s="80"/>
      <c r="I8" s="80"/>
    </row>
    <row r="9" spans="1:9" ht="25.5" customHeight="1" x14ac:dyDescent="0.2">
      <c r="A9" s="81" t="s">
        <v>8</v>
      </c>
      <c r="B9" s="82"/>
      <c r="C9" s="82"/>
      <c r="D9" s="82"/>
      <c r="E9" s="83"/>
      <c r="F9" s="70" t="s">
        <v>9</v>
      </c>
      <c r="G9" s="79"/>
      <c r="H9" s="80"/>
      <c r="I9" s="80"/>
    </row>
    <row r="10" spans="1:9" ht="13.5" customHeight="1" thickBot="1" x14ac:dyDescent="0.25">
      <c r="A10" s="84" t="s">
        <v>10</v>
      </c>
      <c r="B10" s="85"/>
      <c r="C10" s="85"/>
      <c r="D10" s="85"/>
      <c r="E10" s="86"/>
      <c r="F10" s="71"/>
      <c r="G10" s="79"/>
      <c r="H10" s="80"/>
      <c r="I10" s="80"/>
    </row>
    <row r="11" spans="1:9" ht="29.25" customHeight="1" x14ac:dyDescent="0.2">
      <c r="A11" s="75" t="s">
        <v>11</v>
      </c>
      <c r="B11" s="76"/>
      <c r="C11" s="76"/>
      <c r="D11" s="76"/>
      <c r="E11" s="77"/>
      <c r="F11" s="12"/>
      <c r="G11" s="79"/>
      <c r="H11" s="80"/>
      <c r="I11" s="80"/>
    </row>
    <row r="12" spans="1:9" ht="13.5" customHeight="1" x14ac:dyDescent="0.2">
      <c r="A12" s="67" t="s">
        <v>12</v>
      </c>
      <c r="B12" s="68"/>
      <c r="C12" s="68"/>
      <c r="D12" s="68"/>
      <c r="E12" s="69"/>
      <c r="F12" s="70" t="s">
        <v>13</v>
      </c>
      <c r="G12" s="13"/>
    </row>
    <row r="13" spans="1:9" ht="51.75" customHeight="1" thickBot="1" x14ac:dyDescent="0.25">
      <c r="A13" s="72" t="s">
        <v>14</v>
      </c>
      <c r="B13" s="73"/>
      <c r="C13" s="73"/>
      <c r="D13" s="73"/>
      <c r="E13" s="74"/>
      <c r="F13" s="71"/>
      <c r="G13" s="13"/>
      <c r="H13" s="14"/>
      <c r="I13" s="14" t="s">
        <v>15</v>
      </c>
    </row>
    <row r="14" spans="1:9" ht="25.5" customHeight="1" x14ac:dyDescent="0.2">
      <c r="A14" s="75" t="s">
        <v>16</v>
      </c>
      <c r="B14" s="76"/>
      <c r="C14" s="76"/>
      <c r="D14" s="76"/>
      <c r="E14" s="77"/>
      <c r="F14" s="78" t="s">
        <v>17</v>
      </c>
      <c r="G14" s="13"/>
    </row>
    <row r="15" spans="1:9" ht="12.75" customHeight="1" thickBot="1" x14ac:dyDescent="0.25">
      <c r="A15" s="72" t="s">
        <v>18</v>
      </c>
      <c r="B15" s="73"/>
      <c r="C15" s="73"/>
      <c r="D15" s="73"/>
      <c r="E15" s="74"/>
      <c r="F15" s="71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58" t="s">
        <v>19</v>
      </c>
      <c r="B17" s="59"/>
      <c r="C17" s="59"/>
      <c r="D17" s="59"/>
      <c r="E17" s="59"/>
      <c r="F17" s="59"/>
      <c r="G17" s="59"/>
      <c r="H17" s="59"/>
      <c r="I17" s="60"/>
    </row>
    <row r="18" spans="1:9" s="15" customFormat="1" ht="14.25" customHeight="1" thickBot="1" x14ac:dyDescent="0.25">
      <c r="A18" s="61" t="s">
        <v>20</v>
      </c>
      <c r="B18" s="62"/>
      <c r="C18" s="62"/>
      <c r="D18" s="62"/>
      <c r="E18" s="62"/>
      <c r="F18" s="62"/>
      <c r="G18" s="62"/>
      <c r="H18" s="62"/>
      <c r="I18" s="63"/>
    </row>
    <row r="19" spans="1:9" s="15" customFormat="1" ht="13.5" customHeight="1" thickBot="1" x14ac:dyDescent="0.25">
      <c r="A19" s="64"/>
      <c r="B19" s="65"/>
      <c r="C19" s="65"/>
      <c r="D19" s="65"/>
      <c r="E19" s="65"/>
      <c r="F19" s="65"/>
      <c r="G19" s="65"/>
      <c r="H19" s="65"/>
      <c r="I19" s="66"/>
    </row>
    <row r="20" spans="1:9" s="15" customFormat="1" ht="13.5" customHeight="1" thickBot="1" x14ac:dyDescent="0.25">
      <c r="A20" s="58" t="s">
        <v>21</v>
      </c>
      <c r="B20" s="59"/>
      <c r="C20" s="59"/>
      <c r="D20" s="59"/>
      <c r="E20" s="59"/>
      <c r="F20" s="59"/>
      <c r="G20" s="59"/>
      <c r="H20" s="59"/>
      <c r="I20" s="60"/>
    </row>
    <row r="21" spans="1:9" s="15" customFormat="1" ht="13.5" customHeight="1" thickBot="1" x14ac:dyDescent="0.25">
      <c r="A21" s="61" t="s">
        <v>103</v>
      </c>
      <c r="B21" s="62"/>
      <c r="C21" s="62"/>
      <c r="D21" s="62"/>
      <c r="E21" s="62"/>
      <c r="F21" s="62"/>
      <c r="G21" s="62"/>
      <c r="H21" s="62"/>
      <c r="I21" s="63"/>
    </row>
    <row r="22" spans="1:9" s="15" customFormat="1" ht="13.5" customHeight="1" thickBot="1" x14ac:dyDescent="0.25">
      <c r="A22" s="64"/>
      <c r="B22" s="65"/>
      <c r="C22" s="65"/>
      <c r="D22" s="65"/>
      <c r="E22" s="65"/>
      <c r="F22" s="65"/>
      <c r="G22" s="65"/>
      <c r="H22" s="65"/>
      <c r="I22" s="66"/>
    </row>
    <row r="23" spans="1:9" s="15" customFormat="1" ht="13.5" customHeight="1" thickBot="1" x14ac:dyDescent="0.25">
      <c r="A23" s="52" t="s">
        <v>22</v>
      </c>
      <c r="B23" s="54" t="s">
        <v>23</v>
      </c>
      <c r="C23" s="55"/>
      <c r="D23" s="55"/>
      <c r="E23" s="55"/>
      <c r="F23" s="55"/>
      <c r="G23" s="55"/>
      <c r="H23" s="55"/>
      <c r="I23" s="56"/>
    </row>
    <row r="24" spans="1:9" s="15" customFormat="1" ht="67.5" customHeight="1" thickBot="1" x14ac:dyDescent="0.25">
      <c r="A24" s="53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57" t="s">
        <v>31</v>
      </c>
      <c r="B26" s="57"/>
      <c r="C26" s="57"/>
      <c r="D26" s="57"/>
      <c r="E26" s="57"/>
      <c r="F26" s="57"/>
    </row>
    <row r="27" spans="1:9" s="15" customFormat="1" x14ac:dyDescent="0.2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</mergeCells>
  <pageMargins left="0.59055118110236227" right="0.39370078740157483" top="0.39370078740157483" bottom="0.3937007874015748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09B7B-65F6-42CF-85E5-958269C9FD26}">
  <dimension ref="A2:N34"/>
  <sheetViews>
    <sheetView topLeftCell="A9" workbookViewId="0">
      <selection activeCell="T13" sqref="T13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6" width="9.33203125" style="22" hidden="1" customWidth="1"/>
    <col min="7" max="7" width="9.33203125" style="27" hidden="1" customWidth="1"/>
    <col min="8" max="9" width="9.33203125" style="22" hidden="1" customWidth="1"/>
    <col min="10" max="11" width="9.33203125" style="27" hidden="1" customWidth="1"/>
    <col min="12" max="16384" width="9.33203125" style="22"/>
  </cols>
  <sheetData>
    <row r="2" spans="1:11" s="28" customFormat="1" ht="67.5" customHeight="1" x14ac:dyDescent="0.2">
      <c r="A2" s="29" t="s">
        <v>32</v>
      </c>
      <c r="B2" s="30" t="s">
        <v>33</v>
      </c>
      <c r="C2" s="31" t="s">
        <v>98</v>
      </c>
      <c r="D2" s="32" t="s">
        <v>100</v>
      </c>
      <c r="E2" s="33" t="s">
        <v>101</v>
      </c>
      <c r="G2" s="34"/>
      <c r="J2" s="34"/>
      <c r="K2" s="34"/>
    </row>
    <row r="3" spans="1:11" s="35" customFormat="1" ht="11.25" customHeight="1" x14ac:dyDescent="0.2">
      <c r="A3" s="36" t="s">
        <v>35</v>
      </c>
      <c r="B3" s="37" t="s">
        <v>36</v>
      </c>
      <c r="C3" s="38">
        <v>1</v>
      </c>
      <c r="D3" s="38">
        <v>2</v>
      </c>
      <c r="E3" s="38">
        <v>3</v>
      </c>
      <c r="G3" s="39"/>
      <c r="J3" s="39"/>
      <c r="K3" s="39"/>
    </row>
    <row r="4" spans="1:11" ht="55.5" customHeight="1" x14ac:dyDescent="0.2">
      <c r="A4" s="40" t="s">
        <v>37</v>
      </c>
      <c r="B4" s="37" t="s">
        <v>38</v>
      </c>
      <c r="C4" s="41">
        <v>54040</v>
      </c>
      <c r="D4" s="42">
        <v>288525</v>
      </c>
      <c r="E4" s="42">
        <v>5339.1</v>
      </c>
      <c r="F4" s="22" t="e">
        <v>#REF!</v>
      </c>
      <c r="G4" s="43" t="e">
        <f t="shared" ref="G4:G15" si="0">F4-C4</f>
        <v>#REF!</v>
      </c>
      <c r="H4" s="25">
        <f>SUM(C5:C15)</f>
        <v>34373</v>
      </c>
      <c r="I4" s="26">
        <f>SUM(D5:D17)</f>
        <v>288525</v>
      </c>
      <c r="J4" s="43">
        <f>H4-C4</f>
        <v>-19667</v>
      </c>
      <c r="K4" s="44">
        <f>I4-D4</f>
        <v>0</v>
      </c>
    </row>
    <row r="5" spans="1:11" ht="12.75" customHeight="1" x14ac:dyDescent="0.2">
      <c r="A5" s="40" t="s">
        <v>39</v>
      </c>
      <c r="B5" s="37" t="s">
        <v>40</v>
      </c>
      <c r="C5" s="41">
        <v>8</v>
      </c>
      <c r="D5" s="42">
        <v>6.2</v>
      </c>
      <c r="E5" s="42">
        <v>779</v>
      </c>
      <c r="F5" s="22" t="e">
        <v>#REF!</v>
      </c>
      <c r="G5" s="43" t="e">
        <f t="shared" si="0"/>
        <v>#REF!</v>
      </c>
    </row>
    <row r="6" spans="1:11" ht="12.75" customHeight="1" x14ac:dyDescent="0.2">
      <c r="A6" s="40" t="s">
        <v>41</v>
      </c>
      <c r="B6" s="37" t="s">
        <v>42</v>
      </c>
      <c r="C6" s="41">
        <v>20</v>
      </c>
      <c r="D6" s="42">
        <v>18.5</v>
      </c>
      <c r="E6" s="42">
        <v>924.86</v>
      </c>
      <c r="F6" s="22" t="e">
        <v>#REF!</v>
      </c>
      <c r="G6" s="43" t="e">
        <f t="shared" si="0"/>
        <v>#REF!</v>
      </c>
    </row>
    <row r="7" spans="1:11" ht="12.75" customHeight="1" x14ac:dyDescent="0.2">
      <c r="A7" s="40" t="s">
        <v>43</v>
      </c>
      <c r="B7" s="37" t="s">
        <v>44</v>
      </c>
      <c r="C7" s="41">
        <v>0</v>
      </c>
      <c r="D7" s="42">
        <v>0</v>
      </c>
      <c r="E7" s="42">
        <v>0</v>
      </c>
      <c r="F7" s="22" t="e">
        <v>#REF!</v>
      </c>
      <c r="G7" s="43" t="e">
        <f t="shared" si="0"/>
        <v>#REF!</v>
      </c>
    </row>
    <row r="8" spans="1:11" ht="12.75" customHeight="1" x14ac:dyDescent="0.2">
      <c r="A8" s="40" t="s">
        <v>45</v>
      </c>
      <c r="B8" s="37" t="s">
        <v>46</v>
      </c>
      <c r="C8" s="41">
        <v>22</v>
      </c>
      <c r="D8" s="42">
        <v>25.9</v>
      </c>
      <c r="E8" s="42">
        <v>1177.44</v>
      </c>
      <c r="F8" s="22" t="e">
        <v>#REF!</v>
      </c>
      <c r="G8" s="43" t="e">
        <f t="shared" si="0"/>
        <v>#REF!</v>
      </c>
    </row>
    <row r="9" spans="1:11" ht="12.75" customHeight="1" x14ac:dyDescent="0.2">
      <c r="A9" s="40" t="s">
        <v>47</v>
      </c>
      <c r="B9" s="37" t="s">
        <v>48</v>
      </c>
      <c r="C9" s="41">
        <v>54</v>
      </c>
      <c r="D9" s="42">
        <v>69.8</v>
      </c>
      <c r="E9" s="42">
        <v>1292.1199999999999</v>
      </c>
      <c r="F9" s="22" t="e">
        <v>#REF!</v>
      </c>
      <c r="G9" s="43" t="e">
        <f t="shared" si="0"/>
        <v>#REF!</v>
      </c>
    </row>
    <row r="10" spans="1:11" ht="12.75" customHeight="1" x14ac:dyDescent="0.2">
      <c r="A10" s="40" t="s">
        <v>49</v>
      </c>
      <c r="B10" s="37" t="s">
        <v>50</v>
      </c>
      <c r="C10" s="41">
        <v>16</v>
      </c>
      <c r="D10" s="42">
        <v>21.6</v>
      </c>
      <c r="E10" s="42">
        <v>1351.66</v>
      </c>
      <c r="F10" s="22" t="e">
        <v>#REF!</v>
      </c>
      <c r="G10" s="43" t="e">
        <f t="shared" si="0"/>
        <v>#REF!</v>
      </c>
    </row>
    <row r="11" spans="1:11" ht="12.75" customHeight="1" x14ac:dyDescent="0.2">
      <c r="A11" s="40" t="s">
        <v>51</v>
      </c>
      <c r="B11" s="37" t="s">
        <v>52</v>
      </c>
      <c r="C11" s="41">
        <v>6</v>
      </c>
      <c r="D11" s="42">
        <v>8.5</v>
      </c>
      <c r="E11" s="42">
        <v>1411.24</v>
      </c>
      <c r="F11" s="22" t="e">
        <v>#REF!</v>
      </c>
      <c r="G11" s="43" t="e">
        <f t="shared" si="0"/>
        <v>#REF!</v>
      </c>
    </row>
    <row r="12" spans="1:11" ht="12.75" customHeight="1" x14ac:dyDescent="0.2">
      <c r="A12" s="40" t="s">
        <v>53</v>
      </c>
      <c r="B12" s="37" t="s">
        <v>54</v>
      </c>
      <c r="C12" s="41">
        <v>237</v>
      </c>
      <c r="D12" s="42">
        <v>377.4</v>
      </c>
      <c r="E12" s="42">
        <v>1592.28</v>
      </c>
      <c r="F12" s="22" t="e">
        <v>#REF!</v>
      </c>
      <c r="G12" s="43" t="e">
        <f t="shared" si="0"/>
        <v>#REF!</v>
      </c>
    </row>
    <row r="13" spans="1:11" ht="12.75" customHeight="1" x14ac:dyDescent="0.2">
      <c r="A13" s="40" t="s">
        <v>55</v>
      </c>
      <c r="B13" s="37" t="s">
        <v>56</v>
      </c>
      <c r="C13" s="41">
        <v>6167</v>
      </c>
      <c r="D13" s="42">
        <v>16158.6</v>
      </c>
      <c r="E13" s="42">
        <v>2620.1799999999998</v>
      </c>
      <c r="F13" s="22" t="e">
        <v>#REF!</v>
      </c>
      <c r="G13" s="43" t="e">
        <f t="shared" si="0"/>
        <v>#REF!</v>
      </c>
    </row>
    <row r="14" spans="1:11" ht="12.75" customHeight="1" x14ac:dyDescent="0.2">
      <c r="A14" s="40" t="s">
        <v>57</v>
      </c>
      <c r="B14" s="37" t="s">
        <v>58</v>
      </c>
      <c r="C14" s="41">
        <v>21797</v>
      </c>
      <c r="D14" s="42">
        <v>74208.100000000006</v>
      </c>
      <c r="E14" s="42">
        <v>3404.51</v>
      </c>
      <c r="F14" s="22" t="e">
        <v>#REF!</v>
      </c>
      <c r="G14" s="43" t="e">
        <f t="shared" si="0"/>
        <v>#REF!</v>
      </c>
    </row>
    <row r="15" spans="1:11" ht="12.75" customHeight="1" x14ac:dyDescent="0.2">
      <c r="A15" s="40" t="s">
        <v>59</v>
      </c>
      <c r="B15" s="37" t="s">
        <v>60</v>
      </c>
      <c r="C15" s="41">
        <v>6046</v>
      </c>
      <c r="D15" s="42">
        <v>27005.7</v>
      </c>
      <c r="E15" s="42">
        <v>4466.7</v>
      </c>
      <c r="F15" s="22" t="e">
        <v>#REF!</v>
      </c>
      <c r="G15" s="43" t="e">
        <f t="shared" si="0"/>
        <v>#REF!</v>
      </c>
    </row>
    <row r="16" spans="1:11" ht="12.75" customHeight="1" x14ac:dyDescent="0.2">
      <c r="A16" s="40" t="s">
        <v>61</v>
      </c>
      <c r="B16" s="37" t="s">
        <v>62</v>
      </c>
      <c r="C16" s="41">
        <v>15211</v>
      </c>
      <c r="D16" s="42">
        <v>105048.6</v>
      </c>
      <c r="E16" s="42">
        <v>6906.1</v>
      </c>
      <c r="G16" s="43"/>
    </row>
    <row r="17" spans="1:14" ht="12.75" customHeight="1" x14ac:dyDescent="0.2">
      <c r="A17" s="40" t="s">
        <v>63</v>
      </c>
      <c r="B17" s="45" t="s">
        <v>64</v>
      </c>
      <c r="C17" s="41">
        <v>4456</v>
      </c>
      <c r="D17" s="42">
        <v>65576.100000000006</v>
      </c>
      <c r="E17" s="42">
        <v>14716.35</v>
      </c>
      <c r="F17" s="22" t="e">
        <v>#REF!</v>
      </c>
      <c r="G17" s="43" t="e">
        <f t="shared" ref="G17:G26" si="1">F17-C17</f>
        <v>#REF!</v>
      </c>
    </row>
    <row r="18" spans="1:14" ht="45.75" customHeight="1" x14ac:dyDescent="0.2">
      <c r="A18" s="40" t="s">
        <v>65</v>
      </c>
      <c r="B18" s="45" t="s">
        <v>66</v>
      </c>
      <c r="C18" s="41">
        <v>35838</v>
      </c>
      <c r="D18" s="42">
        <v>209205.2</v>
      </c>
      <c r="E18" s="42">
        <v>5837.53</v>
      </c>
      <c r="F18" s="25" t="e">
        <v>#REF!</v>
      </c>
      <c r="G18" s="43" t="e">
        <f t="shared" si="1"/>
        <v>#REF!</v>
      </c>
      <c r="H18" s="25">
        <f>SUM(C18:C23)</f>
        <v>54040</v>
      </c>
      <c r="I18" s="26">
        <f>SUM(D18:D23)</f>
        <v>288525</v>
      </c>
      <c r="J18" s="43">
        <f>H18-C4</f>
        <v>0</v>
      </c>
      <c r="K18" s="44">
        <f>I18-D4</f>
        <v>0</v>
      </c>
    </row>
    <row r="19" spans="1:14" ht="14.25" customHeight="1" x14ac:dyDescent="0.2">
      <c r="A19" s="40" t="s">
        <v>67</v>
      </c>
      <c r="B19" s="45" t="s">
        <v>68</v>
      </c>
      <c r="C19" s="41">
        <v>14747</v>
      </c>
      <c r="D19" s="42">
        <v>64663</v>
      </c>
      <c r="E19" s="42">
        <v>4384.83</v>
      </c>
      <c r="F19" s="25" t="e">
        <v>#REF!</v>
      </c>
      <c r="G19" s="43" t="e">
        <f t="shared" si="1"/>
        <v>#REF!</v>
      </c>
    </row>
    <row r="20" spans="1:14" ht="14.25" customHeight="1" x14ac:dyDescent="0.2">
      <c r="A20" s="40" t="s">
        <v>69</v>
      </c>
      <c r="B20" s="45" t="s">
        <v>70</v>
      </c>
      <c r="C20" s="41">
        <v>2554</v>
      </c>
      <c r="D20" s="42">
        <v>8925.1</v>
      </c>
      <c r="E20" s="42">
        <v>3494.57</v>
      </c>
      <c r="F20" s="25" t="e">
        <v>#REF!</v>
      </c>
      <c r="G20" s="43" t="e">
        <f t="shared" si="1"/>
        <v>#REF!</v>
      </c>
    </row>
    <row r="21" spans="1:14" ht="14.25" customHeight="1" x14ac:dyDescent="0.2">
      <c r="A21" s="40" t="s">
        <v>71</v>
      </c>
      <c r="B21" s="45" t="s">
        <v>72</v>
      </c>
      <c r="C21" s="41">
        <v>674</v>
      </c>
      <c r="D21" s="42">
        <v>4168.1000000000004</v>
      </c>
      <c r="E21" s="42">
        <v>6184.06</v>
      </c>
      <c r="F21" s="25" t="e">
        <v>#REF!</v>
      </c>
      <c r="G21" s="43" t="e">
        <f t="shared" si="1"/>
        <v>#REF!</v>
      </c>
    </row>
    <row r="22" spans="1:14" ht="14.25" customHeight="1" x14ac:dyDescent="0.2">
      <c r="A22" s="40" t="s">
        <v>73</v>
      </c>
      <c r="B22" s="45" t="s">
        <v>74</v>
      </c>
      <c r="C22" s="41">
        <v>217</v>
      </c>
      <c r="D22" s="42">
        <v>575.9</v>
      </c>
      <c r="E22" s="42">
        <v>2653.75</v>
      </c>
      <c r="F22" s="25" t="e">
        <v>#REF!</v>
      </c>
      <c r="G22" s="43" t="e">
        <f t="shared" si="1"/>
        <v>#REF!</v>
      </c>
    </row>
    <row r="23" spans="1:14" ht="14.25" customHeight="1" x14ac:dyDescent="0.2">
      <c r="A23" s="40" t="s">
        <v>75</v>
      </c>
      <c r="B23" s="45" t="s">
        <v>76</v>
      </c>
      <c r="C23" s="41">
        <v>10</v>
      </c>
      <c r="D23" s="42">
        <v>987.7</v>
      </c>
      <c r="E23" s="42">
        <v>98765.73</v>
      </c>
      <c r="F23" s="25" t="e">
        <v>#REF!</v>
      </c>
      <c r="G23" s="43" t="e">
        <f t="shared" si="1"/>
        <v>#REF!</v>
      </c>
    </row>
    <row r="24" spans="1:14" ht="42.75" customHeight="1" x14ac:dyDescent="0.2">
      <c r="A24" s="40" t="s">
        <v>77</v>
      </c>
      <c r="B24" s="45" t="s">
        <v>78</v>
      </c>
      <c r="C24" s="41">
        <v>442</v>
      </c>
      <c r="D24" s="42">
        <v>708.6</v>
      </c>
      <c r="E24" s="42">
        <v>1603.01</v>
      </c>
      <c r="F24" s="25" t="e">
        <v>#REF!</v>
      </c>
      <c r="G24" s="43" t="e">
        <f t="shared" si="1"/>
        <v>#REF!</v>
      </c>
      <c r="H24" s="25">
        <f>SUM(C24:C26)</f>
        <v>54040</v>
      </c>
      <c r="I24" s="26">
        <f>SUM(D24:D26)</f>
        <v>288525</v>
      </c>
      <c r="J24" s="43">
        <f>H24-C4</f>
        <v>0</v>
      </c>
      <c r="K24" s="44">
        <f>I24-D4</f>
        <v>0</v>
      </c>
      <c r="M24" s="47"/>
      <c r="N24" s="47"/>
    </row>
    <row r="25" spans="1:14" ht="11.25" customHeight="1" x14ac:dyDescent="0.2">
      <c r="A25" s="40" t="s">
        <v>79</v>
      </c>
      <c r="B25" s="45" t="s">
        <v>80</v>
      </c>
      <c r="C25" s="41">
        <v>5275</v>
      </c>
      <c r="D25" s="42">
        <v>13688.6</v>
      </c>
      <c r="E25" s="42">
        <v>2595</v>
      </c>
      <c r="F25" s="25" t="e">
        <v>#REF!</v>
      </c>
      <c r="G25" s="43" t="e">
        <f t="shared" si="1"/>
        <v>#REF!</v>
      </c>
    </row>
    <row r="26" spans="1:14" ht="11.25" customHeight="1" x14ac:dyDescent="0.2">
      <c r="A26" s="40" t="s">
        <v>81</v>
      </c>
      <c r="B26" s="45" t="s">
        <v>82</v>
      </c>
      <c r="C26" s="41">
        <v>48323</v>
      </c>
      <c r="D26" s="42">
        <v>274127.8</v>
      </c>
      <c r="E26" s="42">
        <v>5672.82</v>
      </c>
      <c r="F26" s="25" t="e">
        <v>#REF!</v>
      </c>
      <c r="G26" s="43" t="e">
        <f t="shared" si="1"/>
        <v>#REF!</v>
      </c>
      <c r="M26" s="47"/>
      <c r="N26" s="47"/>
    </row>
    <row r="27" spans="1:14" s="47" customFormat="1" ht="22.5" customHeight="1" x14ac:dyDescent="0.2">
      <c r="A27" s="40" t="s">
        <v>99</v>
      </c>
      <c r="B27" s="45" t="s">
        <v>84</v>
      </c>
      <c r="C27" s="41">
        <v>0</v>
      </c>
      <c r="D27" s="42">
        <v>0</v>
      </c>
      <c r="E27" s="42">
        <v>0</v>
      </c>
      <c r="F27" s="46"/>
      <c r="G27" s="46"/>
      <c r="M27" s="22"/>
      <c r="N27" s="22"/>
    </row>
    <row r="28" spans="1:14" ht="22.5" customHeight="1" x14ac:dyDescent="0.2">
      <c r="A28" s="40" t="s">
        <v>85</v>
      </c>
      <c r="B28" s="45" t="s">
        <v>86</v>
      </c>
      <c r="C28" s="41">
        <v>0</v>
      </c>
      <c r="D28" s="42">
        <v>0</v>
      </c>
      <c r="E28" s="42">
        <v>0</v>
      </c>
    </row>
    <row r="29" spans="1:14" s="47" customFormat="1" ht="6.75" customHeight="1" x14ac:dyDescent="0.2">
      <c r="A29" s="48"/>
      <c r="B29" s="49"/>
      <c r="C29" s="50"/>
      <c r="D29" s="51"/>
      <c r="E29" s="51"/>
      <c r="M29" s="22"/>
      <c r="N29" s="22"/>
    </row>
    <row r="30" spans="1:14" ht="11.25" customHeight="1" x14ac:dyDescent="0.2">
      <c r="A30" s="95" t="s">
        <v>87</v>
      </c>
      <c r="B30" s="95"/>
      <c r="C30" s="95"/>
      <c r="D30" s="95"/>
      <c r="E30" s="95"/>
      <c r="G30" s="22"/>
      <c r="H30" s="27"/>
      <c r="I30" s="27"/>
      <c r="J30" s="22"/>
      <c r="K30" s="22"/>
    </row>
    <row r="31" spans="1:14" ht="11.25" customHeight="1" x14ac:dyDescent="0.2">
      <c r="A31" s="95"/>
      <c r="B31" s="95"/>
      <c r="C31" s="95"/>
      <c r="D31" s="95"/>
      <c r="E31" s="95"/>
      <c r="G31" s="22"/>
      <c r="H31" s="27"/>
      <c r="I31" s="27"/>
      <c r="J31" s="22"/>
      <c r="K31" s="22"/>
    </row>
    <row r="32" spans="1:14" ht="40.5" customHeight="1" x14ac:dyDescent="0.2">
      <c r="A32" s="96" t="s">
        <v>102</v>
      </c>
      <c r="B32" s="96"/>
      <c r="C32" s="96"/>
      <c r="D32" s="96" t="s">
        <v>104</v>
      </c>
      <c r="E32" s="96"/>
      <c r="F32" s="96"/>
      <c r="G32" s="96"/>
    </row>
    <row r="33" spans="1:7" ht="11.25" customHeight="1" x14ac:dyDescent="0.2">
      <c r="G33" s="22"/>
    </row>
    <row r="34" spans="1:7" ht="22.5" customHeight="1" x14ac:dyDescent="0.2">
      <c r="A34" s="97" t="s">
        <v>106</v>
      </c>
      <c r="B34" s="96"/>
      <c r="C34" s="96"/>
      <c r="G34" s="22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 r:id="rId1"/>
  <headerFooter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2BFAA-CD2C-4CBA-9AB5-E54A0DED539F}">
  <dimension ref="B2:G12"/>
  <sheetViews>
    <sheetView tabSelected="1" workbookViewId="0">
      <selection activeCell="S20" sqref="S20"/>
    </sheetView>
  </sheetViews>
  <sheetFormatPr defaultColWidth="9.33203125" defaultRowHeight="12.75" x14ac:dyDescent="0.2"/>
  <sheetData>
    <row r="2" spans="2:7" x14ac:dyDescent="0.2">
      <c r="B2" s="1" t="s">
        <v>88</v>
      </c>
      <c r="G2" s="1" t="s">
        <v>89</v>
      </c>
    </row>
    <row r="3" spans="2:7" x14ac:dyDescent="0.2">
      <c r="B3" s="1" t="s">
        <v>38</v>
      </c>
      <c r="C3" s="41">
        <f>'5pf (раб)'!C4</f>
        <v>54040</v>
      </c>
      <c r="D3" s="1" t="s">
        <v>90</v>
      </c>
      <c r="E3" s="1" t="s">
        <v>91</v>
      </c>
      <c r="F3" s="41">
        <f>SUM('5pf (раб)'!C5:C17)</f>
        <v>54040</v>
      </c>
      <c r="G3" t="str">
        <f>IF(F3=C3,"+","-")</f>
        <v>+</v>
      </c>
    </row>
    <row r="4" spans="2:7" x14ac:dyDescent="0.2">
      <c r="B4" s="1" t="s">
        <v>38</v>
      </c>
      <c r="C4" s="41">
        <f>'5pf (раб)'!C4</f>
        <v>54040</v>
      </c>
      <c r="D4" s="1" t="s">
        <v>90</v>
      </c>
      <c r="E4" s="1" t="s">
        <v>92</v>
      </c>
      <c r="F4" s="41">
        <f>SUM('5pf (раб)'!C18:C23)</f>
        <v>54040</v>
      </c>
      <c r="G4" t="str">
        <f>IF(F4=C4,"+","-")</f>
        <v>+</v>
      </c>
    </row>
    <row r="5" spans="2:7" x14ac:dyDescent="0.2">
      <c r="B5" s="1" t="s">
        <v>38</v>
      </c>
      <c r="C5" s="41">
        <f>'5pf (раб)'!C4</f>
        <v>54040</v>
      </c>
      <c r="D5" s="1" t="s">
        <v>90</v>
      </c>
      <c r="E5" s="1" t="s">
        <v>93</v>
      </c>
      <c r="F5" s="41">
        <f>SUM('5pf (раб)'!C24:C26)</f>
        <v>54040</v>
      </c>
      <c r="G5" t="str">
        <f>IF(F5=C5,"+","-")</f>
        <v>+</v>
      </c>
    </row>
    <row r="6" spans="2:7" x14ac:dyDescent="0.2">
      <c r="B6" s="1" t="s">
        <v>38</v>
      </c>
      <c r="C6" s="41">
        <f>'5pf (раб)'!C4</f>
        <v>54040</v>
      </c>
      <c r="D6" s="1" t="s">
        <v>94</v>
      </c>
      <c r="E6" s="1" t="s">
        <v>84</v>
      </c>
      <c r="F6" s="41">
        <f>'5pf (раб)'!C27</f>
        <v>0</v>
      </c>
      <c r="G6" t="str">
        <f>IF(F6&lt;=C6,"+","-")</f>
        <v>+</v>
      </c>
    </row>
    <row r="8" spans="2:7" x14ac:dyDescent="0.2">
      <c r="B8" s="1" t="s">
        <v>96</v>
      </c>
    </row>
    <row r="9" spans="2:7" x14ac:dyDescent="0.2">
      <c r="B9" s="1" t="s">
        <v>38</v>
      </c>
      <c r="C9" s="42">
        <f>'5pf (раб)'!D4</f>
        <v>288525</v>
      </c>
      <c r="D9" s="1" t="s">
        <v>90</v>
      </c>
      <c r="E9" s="1" t="s">
        <v>91</v>
      </c>
      <c r="F9" s="42">
        <f>SUM('5pf (раб)'!D5:D17)</f>
        <v>288525</v>
      </c>
      <c r="G9" t="str">
        <f>IF(F9=C9,"+","-")</f>
        <v>+</v>
      </c>
    </row>
    <row r="10" spans="2:7" x14ac:dyDescent="0.2">
      <c r="B10" s="1" t="s">
        <v>38</v>
      </c>
      <c r="C10" s="42">
        <f>'5pf (раб)'!D4</f>
        <v>288525</v>
      </c>
      <c r="D10" s="1" t="s">
        <v>90</v>
      </c>
      <c r="E10" s="1" t="s">
        <v>92</v>
      </c>
      <c r="F10" s="42">
        <f>SUM('5pf (раб)'!D18:D23)</f>
        <v>288525</v>
      </c>
      <c r="G10" t="str">
        <f>IF(F10=C10,"+","-")</f>
        <v>+</v>
      </c>
    </row>
    <row r="11" spans="2:7" x14ac:dyDescent="0.2">
      <c r="B11" s="1" t="s">
        <v>38</v>
      </c>
      <c r="C11" s="42">
        <f>'5pf (раб)'!D4</f>
        <v>288525</v>
      </c>
      <c r="D11" s="1" t="s">
        <v>90</v>
      </c>
      <c r="E11" s="1" t="s">
        <v>93</v>
      </c>
      <c r="F11" s="42">
        <f>SUM('5pf (раб)'!D24:D26)</f>
        <v>288525</v>
      </c>
      <c r="G11" t="str">
        <f>IF(F11=C11,"+","-")</f>
        <v>+</v>
      </c>
    </row>
    <row r="12" spans="2:7" x14ac:dyDescent="0.2">
      <c r="B12" s="1" t="s">
        <v>38</v>
      </c>
      <c r="C12" s="42">
        <f>'5pf (раб)'!D4</f>
        <v>288525</v>
      </c>
      <c r="D12" s="1" t="s">
        <v>94</v>
      </c>
      <c r="E12" s="1" t="s">
        <v>84</v>
      </c>
      <c r="F12" s="42">
        <f>'5pf (раб)'!D27</f>
        <v>0</v>
      </c>
      <c r="G12" t="str">
        <f>IF(F12&lt;=C12,"+","-")</f>
        <v>+</v>
      </c>
    </row>
  </sheetData>
  <conditionalFormatting sqref="G3:G12">
    <cfRule type="cellIs" dxfId="1" priority="1" operator="equal">
      <formula>"+"</formula>
    </cfRule>
    <cfRule type="cellIs" dxfId="0" priority="2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6</vt:i4>
      </vt:variant>
      <vt:variant>
        <vt:lpstr>Іменовані діапазони</vt:lpstr>
      </vt:variant>
      <vt:variant>
        <vt:i4>1</vt:i4>
      </vt:variant>
    </vt:vector>
  </HeadingPairs>
  <TitlesOfParts>
    <vt:vector size="7" baseType="lpstr">
      <vt:lpstr>5pf_titul</vt:lpstr>
      <vt:lpstr>5pf</vt:lpstr>
      <vt:lpstr>5pf Контроль</vt:lpstr>
      <vt:lpstr>5pf_titul (раб)</vt:lpstr>
      <vt:lpstr>5pf (раб)</vt:lpstr>
      <vt:lpstr>5pf (раб) Контроль</vt:lpstr>
      <vt:lpstr>'5pf'!Заголовки_для_друку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work108</dc:creator>
  <cp:lastModifiedBy>Volyn PFU</cp:lastModifiedBy>
  <cp:lastPrinted>2026-01-13T06:41:24Z</cp:lastPrinted>
  <dcterms:created xsi:type="dcterms:W3CDTF">2025-07-02T11:31:44Z</dcterms:created>
  <dcterms:modified xsi:type="dcterms:W3CDTF">2026-01-16T08:27:04Z</dcterms:modified>
</cp:coreProperties>
</file>