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zvity\2026\04\"/>
    </mc:Choice>
  </mc:AlternateContent>
  <xr:revisionPtr revIDLastSave="0" documentId="13_ncr:9_{1B9BDE2C-FA59-401C-A1EB-E84039655C14}" xr6:coauthVersionLast="47" xr6:coauthVersionMax="47" xr10:uidLastSave="{00000000-0000-0000-0000-000000000000}"/>
  <bookViews>
    <workbookView xWindow="-120" yWindow="-120" windowWidth="29040" windowHeight="15720" tabRatio="602" activeTab="1" xr2:uid="{2509E3DC-FE98-4B08-9895-B86E4040BA45}"/>
  </bookViews>
  <sheets>
    <sheet name="5pf_titul" sheetId="1" r:id="rId1"/>
    <sheet name="5pf" sheetId="2" r:id="rId2"/>
    <sheet name="5pf Контроль" sheetId="3" r:id="rId3"/>
    <sheet name="5pf_titul (раб)" sheetId="7" r:id="rId4"/>
    <sheet name="5pf (раб)" sheetId="8" r:id="rId5"/>
    <sheet name="5pf (раб) Контроль" sheetId="9" r:id="rId6"/>
  </sheets>
  <externalReferences>
    <externalReference r:id="rId7"/>
    <externalReference r:id="rId8"/>
    <externalReference r:id="rId9"/>
    <externalReference r:id="rId10"/>
  </externalReferences>
  <definedNames>
    <definedName name="_xlnm.Print_Titles" localSheetId="1">'5pf'!$3:$3</definedName>
    <definedName name="_xlnm.Print_Titles" localSheetId="4">'[4]5pf (rab)'!$3:$3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9" l="1"/>
  <c r="C12" i="9"/>
  <c r="F11" i="9"/>
  <c r="C11" i="9"/>
  <c r="F10" i="9"/>
  <c r="C10" i="9"/>
  <c r="G10" i="9" s="1"/>
  <c r="F9" i="9"/>
  <c r="C9" i="9"/>
  <c r="F6" i="9"/>
  <c r="C6" i="9"/>
  <c r="F5" i="9"/>
  <c r="C5" i="9"/>
  <c r="F4" i="9"/>
  <c r="C4" i="9"/>
  <c r="G4" i="9" s="1"/>
  <c r="F3" i="9"/>
  <c r="C3" i="9"/>
  <c r="F26" i="8"/>
  <c r="G26" i="8" s="1"/>
  <c r="F25" i="8"/>
  <c r="F24" i="8"/>
  <c r="G24" i="8" s="1"/>
  <c r="F23" i="8"/>
  <c r="F22" i="8"/>
  <c r="F21" i="8"/>
  <c r="G21" i="8" s="1"/>
  <c r="F20" i="8"/>
  <c r="G20" i="8" s="1"/>
  <c r="F19" i="8"/>
  <c r="G19" i="8" s="1"/>
  <c r="F18" i="8"/>
  <c r="G18" i="8" s="1"/>
  <c r="F17" i="8"/>
  <c r="F15" i="8"/>
  <c r="G15" i="8" s="1"/>
  <c r="F14" i="8"/>
  <c r="G14" i="8" s="1"/>
  <c r="F13" i="8"/>
  <c r="G13" i="8" s="1"/>
  <c r="F12" i="8"/>
  <c r="G12" i="8" s="1"/>
  <c r="F11" i="8"/>
  <c r="G11" i="8" s="1"/>
  <c r="F10" i="8"/>
  <c r="G10" i="8" s="1"/>
  <c r="F9" i="8"/>
  <c r="G9" i="8" s="1"/>
  <c r="F8" i="8"/>
  <c r="G8" i="8" s="1"/>
  <c r="F7" i="8"/>
  <c r="G7" i="8" s="1"/>
  <c r="F6" i="8"/>
  <c r="F5" i="8"/>
  <c r="G5" i="8" s="1"/>
  <c r="F4" i="8"/>
  <c r="G4" i="8" s="1"/>
  <c r="F13" i="3"/>
  <c r="G13" i="3" s="1"/>
  <c r="C13" i="3"/>
  <c r="F12" i="3"/>
  <c r="C12" i="3"/>
  <c r="G12" i="3" s="1"/>
  <c r="F11" i="3"/>
  <c r="C11" i="3"/>
  <c r="F10" i="3"/>
  <c r="C10" i="3"/>
  <c r="F9" i="3"/>
  <c r="C9" i="3"/>
  <c r="F7" i="3"/>
  <c r="C7" i="3"/>
  <c r="F6" i="3"/>
  <c r="C6" i="3"/>
  <c r="F5" i="3"/>
  <c r="C5" i="3"/>
  <c r="F4" i="3"/>
  <c r="C4" i="3"/>
  <c r="F3" i="3"/>
  <c r="C3" i="3"/>
  <c r="G3" i="3" s="1"/>
  <c r="G25" i="8"/>
  <c r="I24" i="8"/>
  <c r="K24" i="8" s="1"/>
  <c r="H24" i="8"/>
  <c r="J24" i="8" s="1"/>
  <c r="G23" i="8"/>
  <c r="G22" i="8"/>
  <c r="I18" i="8"/>
  <c r="K18" i="8" s="1"/>
  <c r="H18" i="8"/>
  <c r="J18" i="8" s="1"/>
  <c r="G17" i="8"/>
  <c r="G6" i="8"/>
  <c r="I4" i="8"/>
  <c r="K4" i="8" s="1"/>
  <c r="H4" i="8"/>
  <c r="J4" i="8" s="1"/>
  <c r="G24" i="2"/>
  <c r="I24" i="2" s="1"/>
  <c r="F24" i="2"/>
  <c r="H24" i="2" s="1"/>
  <c r="G18" i="2"/>
  <c r="I18" i="2" s="1"/>
  <c r="F18" i="2"/>
  <c r="H18" i="2" s="1"/>
  <c r="G4" i="2"/>
  <c r="I4" i="2" s="1"/>
  <c r="F4" i="2"/>
  <c r="H4" i="2" s="1"/>
  <c r="G11" i="9" l="1"/>
  <c r="G3" i="9"/>
  <c r="G5" i="9"/>
  <c r="G9" i="9"/>
  <c r="G6" i="9"/>
  <c r="G12" i="9"/>
  <c r="G5" i="3"/>
  <c r="G10" i="3"/>
  <c r="G6" i="3"/>
  <c r="G9" i="3"/>
  <c r="G4" i="3"/>
  <c r="G11" i="3"/>
  <c r="G7" i="3"/>
</calcChain>
</file>

<file path=xl/sharedStrings.xml><?xml version="1.0" encoding="utf-8"?>
<sst xmlns="http://schemas.openxmlformats.org/spreadsheetml/2006/main" count="248" uniqueCount="105">
  <si>
    <t xml:space="preserve">Державне статистичне спостереження </t>
  </si>
  <si>
    <t>ЗВІТ
про розподіл пенсіонерів за розмірами призначених місячних пенсій</t>
  </si>
  <si>
    <t xml:space="preserve">на </t>
  </si>
  <si>
    <t>Подають:</t>
  </si>
  <si>
    <t>Терміни подання</t>
  </si>
  <si>
    <t xml:space="preserve">Форма № 5-ПФ
</t>
  </si>
  <si>
    <t>Управління Пенсійного фонду України в районах, містах і районах у містах</t>
  </si>
  <si>
    <t xml:space="preserve">ЗАТВЕРДЖЕНО
Наказ Пенсійного фонду України
та Державного комітету статистики України
від 29.12.2003 р. № 127/471
</t>
  </si>
  <si>
    <t>– головним управлінням Пенсійного фонду України в Автономній Республіці Крим, областях, містах Києві та Севастополі</t>
  </si>
  <si>
    <t>2 числа після звітного періоду</t>
  </si>
  <si>
    <t>– районним,міським відділам статистики</t>
  </si>
  <si>
    <t>Головні управління Пенсійного фонду України в Автономній Республіці Крим, областях, містах Києві та Севастополі</t>
  </si>
  <si>
    <t>– Пенсійному фонду України</t>
  </si>
  <si>
    <t>5 числа після звітного періоду</t>
  </si>
  <si>
    <t>– головному управлінню статистики в Автономній Республіці Крим, обласним, Київському та Севастопольському міським управлінням статистики зведену інформацію по регіону та районах</t>
  </si>
  <si>
    <t>Квартальна</t>
  </si>
  <si>
    <t>Пенсійний фонд України зведену інформацію по Україні та регіонах</t>
  </si>
  <si>
    <t>8 числа після звітного періоду</t>
  </si>
  <si>
    <t>– Державному комітету статистики України</t>
  </si>
  <si>
    <t>Найменування організації-складача інформації</t>
  </si>
  <si>
    <t>Головне управління ПФУ в Волинській області</t>
  </si>
  <si>
    <t>Поштова адреса</t>
  </si>
  <si>
    <t>Код форми документа за ДКУД</t>
  </si>
  <si>
    <t>Коди організації-складача</t>
  </si>
  <si>
    <t>за ЄДРПОУ</t>
  </si>
  <si>
    <t>території (КОАТУУ)</t>
  </si>
  <si>
    <t>виду економічної діяльності (КВЕД)</t>
  </si>
  <si>
    <t>форми власності (КФВ)</t>
  </si>
  <si>
    <t>організаційно-правової форми господарювання (КОПФГ)</t>
  </si>
  <si>
    <t>міністерства, іншого центрального органу, якому підпорядкована організація складач інформації (СПОДУ)*</t>
  </si>
  <si>
    <t>КС</t>
  </si>
  <si>
    <t>* тільки для підприємств державної форми власності</t>
  </si>
  <si>
    <t>Назва показників</t>
  </si>
  <si>
    <t>№№ рядків</t>
  </si>
  <si>
    <t>Чисельність пенсіонерів усіх категорій (осіб)</t>
  </si>
  <si>
    <t>Середні розімри призначених пенсій з цільовою грошовою допомогою з урахуванням індексації, 
(грн.коп.)
(гр.2:гр.1)</t>
  </si>
  <si>
    <t>А</t>
  </si>
  <si>
    <t>Б</t>
  </si>
  <si>
    <t>Всього пенсіонерів (02-22)
 у тому числi одержують пенсії у загальній сумі:</t>
  </si>
  <si>
    <t>01</t>
  </si>
  <si>
    <t>до 800 грн. Включно</t>
  </si>
  <si>
    <t>02</t>
  </si>
  <si>
    <t>від 801 грн. до 1000 грн.</t>
  </si>
  <si>
    <t>03</t>
  </si>
  <si>
    <t>від 1001 грн. до 1100 грн.</t>
  </si>
  <si>
    <t>04</t>
  </si>
  <si>
    <t>від 1101 грн. до 1200 грн.</t>
  </si>
  <si>
    <t>05</t>
  </si>
  <si>
    <t>від 1201 грн. до 1300 грн.</t>
  </si>
  <si>
    <t>06</t>
  </si>
  <si>
    <t>від 1301 грн. до 1400 грн.</t>
  </si>
  <si>
    <t>07</t>
  </si>
  <si>
    <t>від 1401 грн. до 1500 грн.</t>
  </si>
  <si>
    <t>08</t>
  </si>
  <si>
    <t>від 1501 грн. до 2000 грн.</t>
  </si>
  <si>
    <t>09</t>
  </si>
  <si>
    <t>від 2001 грн. до 3000 грн.</t>
  </si>
  <si>
    <t>10</t>
  </si>
  <si>
    <t>від 3001 грн. до 4000 грн.</t>
  </si>
  <si>
    <t>11</t>
  </si>
  <si>
    <t>від 4001 грн. до 5000 грн.</t>
  </si>
  <si>
    <t>12</t>
  </si>
  <si>
    <t>від 5001 грн. до 10000 грн.</t>
  </si>
  <si>
    <t>13</t>
  </si>
  <si>
    <t>понад 10000 грн.</t>
  </si>
  <si>
    <t>14</t>
  </si>
  <si>
    <t>Із загального числа пенсіонерів (рядок 01) одержують пенсію:
- за віком</t>
  </si>
  <si>
    <t>15</t>
  </si>
  <si>
    <t>- по інвалідності</t>
  </si>
  <si>
    <t>16</t>
  </si>
  <si>
    <t>- у разі втрати годувальника</t>
  </si>
  <si>
    <t>17</t>
  </si>
  <si>
    <t>- за вислугу років</t>
  </si>
  <si>
    <t>18</t>
  </si>
  <si>
    <t>- соціальні пенсії</t>
  </si>
  <si>
    <t>19</t>
  </si>
  <si>
    <t>- довічне утримання суддів</t>
  </si>
  <si>
    <t>20</t>
  </si>
  <si>
    <t>Із загального числапенсіонерів (рядок 01) одержують пенсію:
- нижче прожиткового мінімуму</t>
  </si>
  <si>
    <t>21</t>
  </si>
  <si>
    <t>- у розмірі прожиткового мінімуму</t>
  </si>
  <si>
    <t>22</t>
  </si>
  <si>
    <t>- вище прожиткового мінімуму</t>
  </si>
  <si>
    <t>23</t>
  </si>
  <si>
    <t xml:space="preserve"> Із загального числа пенсіонерів (рядок 01) -  працюючі пенсіонери</t>
  </si>
  <si>
    <t>24</t>
  </si>
  <si>
    <t>Довідково: ті які працюють на спец посадах «виплата пенсій припинена»</t>
  </si>
  <si>
    <t>25</t>
  </si>
  <si>
    <t>Інформація надана без даних АРК, м.Севастополя, по Луганській та Донецькій областях без врахування даних по районах, які непідконтрольні українській владі</t>
  </si>
  <si>
    <t>Чисельність</t>
  </si>
  <si>
    <t>Результат</t>
  </si>
  <si>
    <t>=</t>
  </si>
  <si>
    <t>02-14</t>
  </si>
  <si>
    <t>15-20</t>
  </si>
  <si>
    <t>21-23</t>
  </si>
  <si>
    <t>&lt;=</t>
  </si>
  <si>
    <t>25(Раб)</t>
  </si>
  <si>
    <t>Сума</t>
  </si>
  <si>
    <t>ЗВІТ
про розподіл працюючих пенсіонерів за розмірами призначених місячних пенсій</t>
  </si>
  <si>
    <t xml:space="preserve"> Із загального числа пенсіонерів (рядок 01) -  працюючі пенсіонери(85%  признач.розміру)</t>
  </si>
  <si>
    <t>01.04.2026</t>
  </si>
  <si>
    <t>Виконавець Оксана Шепаткова    (0332) 281041
(прізвище, номер телефону)</t>
  </si>
  <si>
    <t>Керівник Роман САСОВСЬКИЙ
(підпис) (прізвище, ініціали)</t>
  </si>
  <si>
    <t>"03" квітня 2026 р.</t>
  </si>
  <si>
    <t>Сума призначених пенсій з цільовою грошовою допомогою з урахуванням індексації, 
(тис.грн)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</si>
</sst>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Times New Roman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charset val="204"/>
    </font>
    <font>
      <sz val="8"/>
      <color indexed="10"/>
      <name val="Times New Roman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1">
    <xf numFmtId="0" fontId="0" fillId="0" borderId="0" xfId="0"/>
    <xf numFmtId="0" fontId="19" fillId="0" borderId="0" xfId="0" applyFont="1" applyAlignment="1">
      <alignment horizontal="center"/>
    </xf>
    <xf numFmtId="0" fontId="18" fillId="0" borderId="0" xfId="0" applyFont="1"/>
    <xf numFmtId="0" fontId="22" fillId="0" borderId="0" xfId="0" applyFont="1" applyAlignment="1">
      <alignment horizontal="center" wrapText="1"/>
    </xf>
    <xf numFmtId="0" fontId="22" fillId="0" borderId="0" xfId="0" applyFont="1" applyAlignment="1"/>
    <xf numFmtId="49" fontId="22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left"/>
    </xf>
    <xf numFmtId="0" fontId="22" fillId="0" borderId="0" xfId="0" applyFont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top" wrapText="1"/>
    </xf>
    <xf numFmtId="0" fontId="22" fillId="0" borderId="0" xfId="0" applyFont="1" applyBorder="1" applyAlignment="1">
      <alignment horizontal="center" vertical="top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0" fillId="0" borderId="11" xfId="0" applyBorder="1" applyAlignment="1"/>
    <xf numFmtId="0" fontId="0" fillId="0" borderId="0" xfId="0" applyAlignment="1"/>
    <xf numFmtId="0" fontId="18" fillId="0" borderId="12" xfId="0" applyFont="1" applyBorder="1" applyAlignment="1">
      <alignment vertical="top" wrapText="1"/>
    </xf>
    <xf numFmtId="0" fontId="18" fillId="0" borderId="14" xfId="0" applyFont="1" applyBorder="1" applyAlignment="1">
      <alignment vertical="top" wrapText="1"/>
    </xf>
    <xf numFmtId="0" fontId="18" fillId="0" borderId="13" xfId="0" applyFont="1" applyBorder="1" applyAlignment="1">
      <alignment vertical="top"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left" vertical="top" wrapText="1"/>
    </xf>
    <xf numFmtId="0" fontId="18" fillId="0" borderId="0" xfId="0" applyFont="1" applyBorder="1" applyAlignment="1">
      <alignment horizontal="left" vertical="top" wrapText="1"/>
    </xf>
    <xf numFmtId="0" fontId="18" fillId="0" borderId="20" xfId="0" applyFont="1" applyBorder="1" applyAlignment="1">
      <alignment horizontal="left" vertical="top" wrapText="1"/>
    </xf>
    <xf numFmtId="0" fontId="18" fillId="0" borderId="18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8" fillId="0" borderId="15" xfId="0" applyFont="1" applyBorder="1" applyAlignment="1">
      <alignment horizontal="left" vertical="top" wrapText="1" indent="1"/>
    </xf>
    <xf numFmtId="0" fontId="18" fillId="0" borderId="17" xfId="0" applyFont="1" applyBorder="1" applyAlignment="1">
      <alignment horizontal="left" vertical="top" wrapText="1" indent="1"/>
    </xf>
    <xf numFmtId="0" fontId="18" fillId="0" borderId="16" xfId="0" applyFont="1" applyBorder="1" applyAlignment="1">
      <alignment horizontal="left" vertical="top" wrapText="1" indent="1"/>
    </xf>
    <xf numFmtId="0" fontId="18" fillId="0" borderId="10" xfId="0" applyFont="1" applyBorder="1" applyAlignment="1">
      <alignment horizontal="center" wrapText="1"/>
    </xf>
    <xf numFmtId="0" fontId="18" fillId="0" borderId="11" xfId="0" applyFont="1" applyBorder="1" applyAlignment="1">
      <alignment vertical="top" wrapText="1"/>
    </xf>
    <xf numFmtId="0" fontId="18" fillId="0" borderId="0" xfId="0" applyFont="1" applyBorder="1" applyAlignment="1">
      <alignment vertical="top" wrapText="1"/>
    </xf>
    <xf numFmtId="0" fontId="18" fillId="0" borderId="20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18" fillId="0" borderId="15" xfId="0" applyFont="1" applyBorder="1" applyAlignment="1">
      <alignment vertical="top" wrapText="1"/>
    </xf>
    <xf numFmtId="0" fontId="18" fillId="0" borderId="17" xfId="0" applyFont="1" applyBorder="1" applyAlignment="1">
      <alignment vertical="top" wrapText="1"/>
    </xf>
    <xf numFmtId="0" fontId="18" fillId="0" borderId="16" xfId="0" applyFont="1" applyBorder="1" applyAlignment="1">
      <alignment vertical="top" wrapText="1"/>
    </xf>
    <xf numFmtId="0" fontId="19" fillId="0" borderId="0" xfId="0" applyFont="1" applyAlignment="1">
      <alignment horizontal="center" vertical="top" wrapText="1"/>
    </xf>
    <xf numFmtId="0" fontId="18" fillId="0" borderId="10" xfId="0" applyFont="1" applyBorder="1" applyAlignment="1">
      <alignment horizontal="center" wrapText="1"/>
    </xf>
    <xf numFmtId="0" fontId="0" fillId="0" borderId="0" xfId="0" applyProtection="1">
      <protection locked="0"/>
    </xf>
    <xf numFmtId="0" fontId="19" fillId="0" borderId="21" xfId="0" applyFont="1" applyBorder="1" applyAlignment="1" applyProtection="1">
      <alignment vertical="top" wrapText="1"/>
      <protection locked="0"/>
    </xf>
    <xf numFmtId="0" fontId="19" fillId="0" borderId="22" xfId="0" applyFont="1" applyBorder="1" applyAlignment="1" applyProtection="1">
      <alignment vertical="top" wrapText="1"/>
      <protection locked="0"/>
    </xf>
    <xf numFmtId="0" fontId="19" fillId="0" borderId="23" xfId="0" applyFont="1" applyBorder="1" applyAlignment="1" applyProtection="1">
      <alignment vertical="top" wrapText="1"/>
      <protection locked="0"/>
    </xf>
    <xf numFmtId="0" fontId="20" fillId="0" borderId="21" xfId="0" applyFont="1" applyBorder="1" applyAlignment="1" applyProtection="1">
      <alignment vertical="top" wrapText="1"/>
      <protection locked="0"/>
    </xf>
    <xf numFmtId="0" fontId="20" fillId="0" borderId="22" xfId="0" applyFont="1" applyBorder="1" applyAlignment="1" applyProtection="1">
      <alignment vertical="top" wrapText="1"/>
      <protection locked="0"/>
    </xf>
    <xf numFmtId="0" fontId="20" fillId="0" borderId="23" xfId="0" applyFont="1" applyBorder="1" applyAlignment="1" applyProtection="1">
      <alignment vertical="top" wrapText="1"/>
      <protection locked="0"/>
    </xf>
    <xf numFmtId="0" fontId="18" fillId="0" borderId="21" xfId="0" applyFont="1" applyBorder="1" applyAlignment="1" applyProtection="1">
      <alignment vertical="top" wrapText="1"/>
      <protection locked="0"/>
    </xf>
    <xf numFmtId="0" fontId="18" fillId="0" borderId="22" xfId="0" applyFont="1" applyBorder="1" applyAlignment="1" applyProtection="1">
      <alignment vertical="top" wrapText="1"/>
      <protection locked="0"/>
    </xf>
    <xf numFmtId="0" fontId="18" fillId="0" borderId="23" xfId="0" applyFont="1" applyBorder="1" applyAlignment="1" applyProtection="1">
      <alignment vertical="top" wrapText="1"/>
      <protection locked="0"/>
    </xf>
    <xf numFmtId="0" fontId="18" fillId="0" borderId="10" xfId="0" applyFont="1" applyBorder="1" applyAlignment="1" applyProtection="1">
      <alignment horizontal="center" vertical="top" wrapText="1"/>
      <protection locked="0"/>
    </xf>
    <xf numFmtId="0" fontId="18" fillId="0" borderId="18" xfId="0" applyFont="1" applyBorder="1" applyAlignment="1" applyProtection="1">
      <alignment horizontal="center" vertical="top" wrapText="1"/>
      <protection locked="0"/>
    </xf>
    <xf numFmtId="0" fontId="18" fillId="0" borderId="21" xfId="0" applyFont="1" applyBorder="1" applyAlignment="1" applyProtection="1">
      <alignment horizontal="center" vertical="top" wrapText="1"/>
      <protection locked="0"/>
    </xf>
    <xf numFmtId="0" fontId="18" fillId="0" borderId="22" xfId="0" applyFont="1" applyBorder="1" applyAlignment="1" applyProtection="1">
      <alignment horizontal="center" vertical="top" wrapText="1"/>
      <protection locked="0"/>
    </xf>
    <xf numFmtId="0" fontId="18" fillId="0" borderId="23" xfId="0" applyFont="1" applyBorder="1" applyAlignment="1" applyProtection="1">
      <alignment horizontal="center" vertical="top" wrapText="1"/>
      <protection locked="0"/>
    </xf>
    <xf numFmtId="0" fontId="18" fillId="0" borderId="17" xfId="0" applyFont="1" applyBorder="1" applyAlignment="1" applyProtection="1">
      <alignment horizontal="center" vertical="top" wrapText="1"/>
      <protection locked="0"/>
    </xf>
    <xf numFmtId="1" fontId="0" fillId="0" borderId="0" xfId="0" applyNumberFormat="1" applyAlignment="1" applyProtection="1">
      <alignment horizontal="right"/>
      <protection locked="0"/>
    </xf>
    <xf numFmtId="1" fontId="18" fillId="0" borderId="18" xfId="0" applyNumberFormat="1" applyFont="1" applyBorder="1" applyAlignment="1" applyProtection="1">
      <alignment horizontal="right" vertical="top" wrapText="1"/>
      <protection locked="0"/>
    </xf>
    <xf numFmtId="1" fontId="18" fillId="0" borderId="17" xfId="0" applyNumberFormat="1" applyFont="1" applyBorder="1" applyAlignment="1" applyProtection="1">
      <alignment horizontal="right" vertical="top" wrapText="1"/>
      <protection locked="0"/>
    </xf>
    <xf numFmtId="0" fontId="18" fillId="0" borderId="19" xfId="0" applyFont="1" applyBorder="1" applyAlignment="1" applyProtection="1">
      <alignment horizontal="center" wrapText="1"/>
      <protection locked="0"/>
    </xf>
    <xf numFmtId="1" fontId="18" fillId="0" borderId="17" xfId="0" applyNumberFormat="1" applyFont="1" applyBorder="1" applyAlignment="1" applyProtection="1">
      <alignment horizontal="left" vertical="top" wrapText="1"/>
      <protection locked="0"/>
    </xf>
    <xf numFmtId="0" fontId="18" fillId="0" borderId="14" xfId="0" applyFont="1" applyBorder="1" applyProtection="1">
      <protection locked="0"/>
    </xf>
    <xf numFmtId="0" fontId="23" fillId="0" borderId="0" xfId="0" applyFont="1"/>
    <xf numFmtId="49" fontId="23" fillId="0" borderId="0" xfId="0" applyNumberFormat="1" applyFont="1" applyAlignment="1">
      <alignment wrapText="1"/>
    </xf>
    <xf numFmtId="49" fontId="23" fillId="0" borderId="0" xfId="0" applyNumberFormat="1" applyFont="1" applyAlignment="1">
      <alignment horizontal="center"/>
    </xf>
    <xf numFmtId="3" fontId="23" fillId="0" borderId="0" xfId="0" applyNumberFormat="1" applyFont="1"/>
    <xf numFmtId="4" fontId="23" fillId="0" borderId="0" xfId="0" applyNumberFormat="1" applyFont="1"/>
    <xf numFmtId="0" fontId="24" fillId="0" borderId="0" xfId="0" applyFont="1"/>
    <xf numFmtId="0" fontId="23" fillId="0" borderId="0" xfId="0" applyFont="1" applyAlignment="1">
      <alignment horizontal="left" vertical="top" wrapText="1"/>
    </xf>
    <xf numFmtId="49" fontId="23" fillId="0" borderId="24" xfId="0" applyNumberFormat="1" applyFont="1" applyBorder="1" applyAlignment="1">
      <alignment horizontal="center" vertical="center" wrapText="1"/>
    </xf>
    <xf numFmtId="49" fontId="23" fillId="0" borderId="24" xfId="0" applyNumberFormat="1" applyFont="1" applyBorder="1" applyAlignment="1">
      <alignment horizontal="center" vertical="top" wrapText="1"/>
    </xf>
    <xf numFmtId="3" fontId="23" fillId="0" borderId="25" xfId="0" applyNumberFormat="1" applyFont="1" applyBorder="1" applyAlignment="1">
      <alignment horizontal="center" vertical="top" wrapText="1"/>
    </xf>
    <xf numFmtId="4" fontId="23" fillId="0" borderId="26" xfId="0" applyNumberFormat="1" applyFont="1" applyBorder="1" applyAlignment="1">
      <alignment horizontal="center" vertical="top" wrapText="1"/>
    </xf>
    <xf numFmtId="4" fontId="23" fillId="0" borderId="25" xfId="0" applyNumberFormat="1" applyFont="1" applyBorder="1" applyAlignment="1">
      <alignment horizontal="center" vertical="top" wrapText="1"/>
    </xf>
    <xf numFmtId="0" fontId="24" fillId="0" borderId="0" xfId="0" applyFont="1" applyAlignment="1">
      <alignment horizontal="left" vertical="top" wrapText="1"/>
    </xf>
    <xf numFmtId="1" fontId="23" fillId="0" borderId="0" xfId="0" applyNumberFormat="1" applyFont="1"/>
    <xf numFmtId="49" fontId="23" fillId="0" borderId="25" xfId="0" applyNumberFormat="1" applyFont="1" applyBorder="1" applyAlignment="1">
      <alignment horizontal="center" wrapText="1"/>
    </xf>
    <xf numFmtId="49" fontId="23" fillId="0" borderId="25" xfId="0" applyNumberFormat="1" applyFont="1" applyBorder="1" applyAlignment="1">
      <alignment horizontal="center"/>
    </xf>
    <xf numFmtId="1" fontId="23" fillId="0" borderId="25" xfId="0" applyNumberFormat="1" applyFont="1" applyBorder="1" applyAlignment="1">
      <alignment horizontal="center"/>
    </xf>
    <xf numFmtId="1" fontId="24" fillId="0" borderId="0" xfId="0" applyNumberFormat="1" applyFont="1"/>
    <xf numFmtId="49" fontId="23" fillId="0" borderId="25" xfId="0" applyNumberFormat="1" applyFont="1" applyBorder="1" applyAlignment="1">
      <alignment wrapText="1"/>
    </xf>
    <xf numFmtId="3" fontId="21" fillId="0" borderId="25" xfId="0" applyNumberFormat="1" applyFont="1" applyBorder="1" applyAlignment="1">
      <alignment horizontal="right"/>
    </xf>
    <xf numFmtId="4" fontId="21" fillId="0" borderId="25" xfId="0" applyNumberFormat="1" applyFont="1" applyBorder="1" applyAlignment="1">
      <alignment horizontal="right"/>
    </xf>
    <xf numFmtId="3" fontId="24" fillId="0" borderId="0" xfId="0" applyNumberFormat="1" applyFont="1"/>
    <xf numFmtId="4" fontId="24" fillId="0" borderId="0" xfId="0" applyNumberFormat="1" applyFont="1"/>
    <xf numFmtId="49" fontId="21" fillId="0" borderId="25" xfId="0" applyNumberFormat="1" applyFont="1" applyBorder="1" applyAlignment="1">
      <alignment horizontal="center"/>
    </xf>
    <xf numFmtId="49" fontId="21" fillId="0" borderId="0" xfId="0" applyNumberFormat="1" applyFont="1" applyAlignment="1">
      <alignment wrapText="1"/>
    </xf>
    <xf numFmtId="49" fontId="21" fillId="0" borderId="0" xfId="0" applyNumberFormat="1" applyFont="1" applyAlignment="1">
      <alignment horizontal="center"/>
    </xf>
    <xf numFmtId="3" fontId="21" fillId="0" borderId="0" xfId="0" applyNumberFormat="1" applyFont="1"/>
    <xf numFmtId="4" fontId="21" fillId="0" borderId="0" xfId="0" applyNumberFormat="1" applyFont="1"/>
    <xf numFmtId="0" fontId="21" fillId="0" borderId="0" xfId="0" applyFont="1"/>
    <xf numFmtId="49" fontId="23" fillId="0" borderId="27" xfId="0" applyNumberFormat="1" applyFont="1" applyBorder="1" applyAlignment="1">
      <alignment wrapText="1"/>
    </xf>
    <xf numFmtId="49" fontId="21" fillId="0" borderId="27" xfId="0" applyNumberFormat="1" applyFont="1" applyBorder="1" applyAlignment="1">
      <alignment horizontal="center"/>
    </xf>
    <xf numFmtId="3" fontId="21" fillId="0" borderId="27" xfId="0" applyNumberFormat="1" applyFont="1" applyBorder="1" applyAlignment="1">
      <alignment horizontal="right"/>
    </xf>
    <xf numFmtId="4" fontId="21" fillId="0" borderId="27" xfId="0" applyNumberFormat="1" applyFont="1" applyBorder="1" applyAlignment="1">
      <alignment horizontal="right"/>
    </xf>
    <xf numFmtId="0" fontId="21" fillId="0" borderId="0" xfId="0" applyFont="1" applyBorder="1" applyAlignment="1">
      <alignment horizontal="left" vertical="top" wrapText="1"/>
    </xf>
    <xf numFmtId="0" fontId="0" fillId="0" borderId="0" xfId="0" applyAlignment="1">
      <alignment horizontal="right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 customBuiltin="1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4"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odato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odatok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Dodatok%2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5pf%20(rab)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datok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datok 2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datok 3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5pf (rab)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E991F-43DA-431B-AE65-70A42711FE47}">
  <sheetPr>
    <pageSetUpPr fitToPage="1"/>
  </sheetPr>
  <dimension ref="A1:I27"/>
  <sheetViews>
    <sheetView showFormulas="1" workbookViewId="0">
      <selection activeCell="D5" sqref="D5"/>
    </sheetView>
  </sheetViews>
  <sheetFormatPr defaultColWidth="9.33203125" defaultRowHeight="12.75" x14ac:dyDescent="0.2"/>
  <cols>
    <col min="1" max="1" width="6.1640625" customWidth="1"/>
    <col min="2" max="3" width="6.33203125" customWidth="1"/>
    <col min="4" max="4" width="6.83203125" customWidth="1"/>
    <col min="5" max="5" width="6" customWidth="1"/>
    <col min="6" max="6" width="9.1640625" customWidth="1"/>
    <col min="7" max="7" width="11.6640625" customWidth="1"/>
    <col min="8" max="8" width="5.33203125" customWidth="1"/>
    <col min="9" max="9" width="6.83203125" customWidth="1"/>
  </cols>
  <sheetData>
    <row r="1" spans="1:9" x14ac:dyDescent="0.2">
      <c r="A1" s="1" t="s">
        <v>0</v>
      </c>
      <c r="B1" s="1"/>
      <c r="C1" s="1"/>
      <c r="D1" s="1"/>
      <c r="E1" s="1"/>
      <c r="F1" s="1"/>
      <c r="G1" s="1"/>
    </row>
    <row r="2" spans="1:9" x14ac:dyDescent="0.2">
      <c r="A2" s="2"/>
    </row>
    <row r="3" spans="1:9" ht="35.25" customHeight="1" x14ac:dyDescent="0.25">
      <c r="A3" s="3" t="s">
        <v>1</v>
      </c>
      <c r="B3" s="3"/>
      <c r="C3" s="3"/>
      <c r="D3" s="3"/>
      <c r="E3" s="3"/>
      <c r="F3" s="3"/>
      <c r="G3" s="3"/>
    </row>
    <row r="4" spans="1:9" ht="15.75" customHeight="1" x14ac:dyDescent="0.25">
      <c r="B4" s="4"/>
      <c r="C4" s="5" t="s">
        <v>2</v>
      </c>
      <c r="D4" s="6" t="s">
        <v>100</v>
      </c>
      <c r="E4" s="6"/>
    </row>
    <row r="5" spans="1:9" ht="16.5" customHeight="1" thickBot="1" x14ac:dyDescent="0.3">
      <c r="A5" s="7"/>
    </row>
    <row r="6" spans="1:9" ht="14.25" customHeight="1" thickBot="1" x14ac:dyDescent="0.25">
      <c r="A6" s="9" t="s">
        <v>3</v>
      </c>
      <c r="B6" s="11"/>
      <c r="C6" s="11"/>
      <c r="D6" s="11"/>
      <c r="E6" s="10"/>
      <c r="F6" s="8" t="s">
        <v>4</v>
      </c>
      <c r="G6" s="12" t="s">
        <v>5</v>
      </c>
      <c r="H6" s="13"/>
      <c r="I6" s="13"/>
    </row>
    <row r="7" spans="1:9" ht="2.25" hidden="1" customHeight="1" x14ac:dyDescent="0.2">
      <c r="A7" s="14"/>
      <c r="B7" s="15"/>
      <c r="C7" s="15"/>
      <c r="D7" s="15"/>
      <c r="E7" s="16"/>
      <c r="F7" s="17"/>
      <c r="G7" s="18"/>
      <c r="H7" s="19"/>
      <c r="I7" s="19"/>
    </row>
    <row r="8" spans="1:9" ht="34.5" customHeight="1" x14ac:dyDescent="0.2">
      <c r="A8" s="20" t="s">
        <v>6</v>
      </c>
      <c r="B8" s="21"/>
      <c r="C8" s="21"/>
      <c r="D8" s="21"/>
      <c r="E8" s="22"/>
      <c r="F8" s="23"/>
      <c r="G8" s="24" t="s">
        <v>7</v>
      </c>
      <c r="H8" s="25"/>
      <c r="I8" s="25"/>
    </row>
    <row r="9" spans="1:9" ht="25.5" customHeight="1" x14ac:dyDescent="0.2">
      <c r="A9" s="26" t="s">
        <v>8</v>
      </c>
      <c r="B9" s="27"/>
      <c r="C9" s="27"/>
      <c r="D9" s="27"/>
      <c r="E9" s="28"/>
      <c r="F9" s="30" t="s">
        <v>9</v>
      </c>
      <c r="G9" s="24"/>
      <c r="H9" s="25"/>
      <c r="I9" s="25"/>
    </row>
    <row r="10" spans="1:9" ht="13.5" customHeight="1" thickBot="1" x14ac:dyDescent="0.25">
      <c r="A10" s="31" t="s">
        <v>10</v>
      </c>
      <c r="B10" s="33"/>
      <c r="C10" s="33"/>
      <c r="D10" s="33"/>
      <c r="E10" s="32"/>
      <c r="F10" s="29"/>
      <c r="G10" s="24"/>
      <c r="H10" s="25"/>
      <c r="I10" s="25"/>
    </row>
    <row r="11" spans="1:9" ht="29.25" customHeight="1" x14ac:dyDescent="0.2">
      <c r="A11" s="20" t="s">
        <v>11</v>
      </c>
      <c r="B11" s="21"/>
      <c r="C11" s="21"/>
      <c r="D11" s="21"/>
      <c r="E11" s="22"/>
      <c r="F11" s="34"/>
      <c r="G11" s="24"/>
      <c r="H11" s="25"/>
      <c r="I11" s="25"/>
    </row>
    <row r="12" spans="1:9" ht="13.5" customHeight="1" x14ac:dyDescent="0.2">
      <c r="A12" s="35" t="s">
        <v>12</v>
      </c>
      <c r="B12" s="36"/>
      <c r="C12" s="36"/>
      <c r="D12" s="36"/>
      <c r="E12" s="37"/>
      <c r="F12" s="30" t="s">
        <v>13</v>
      </c>
      <c r="G12" s="38"/>
    </row>
    <row r="13" spans="1:9" ht="51.75" customHeight="1" thickBot="1" x14ac:dyDescent="0.25">
      <c r="A13" s="39" t="s">
        <v>14</v>
      </c>
      <c r="B13" s="41"/>
      <c r="C13" s="41"/>
      <c r="D13" s="41"/>
      <c r="E13" s="40"/>
      <c r="F13" s="29"/>
      <c r="G13" s="38"/>
      <c r="H13" s="42"/>
      <c r="I13" s="42" t="s">
        <v>15</v>
      </c>
    </row>
    <row r="14" spans="1:9" ht="25.5" customHeight="1" x14ac:dyDescent="0.2">
      <c r="A14" s="20" t="s">
        <v>16</v>
      </c>
      <c r="B14" s="21"/>
      <c r="C14" s="21"/>
      <c r="D14" s="21"/>
      <c r="E14" s="22"/>
      <c r="F14" s="43" t="s">
        <v>17</v>
      </c>
      <c r="G14" s="38"/>
    </row>
    <row r="15" spans="1:9" ht="12.75" customHeight="1" thickBot="1" x14ac:dyDescent="0.25">
      <c r="A15" s="39" t="s">
        <v>18</v>
      </c>
      <c r="B15" s="41"/>
      <c r="C15" s="41"/>
      <c r="D15" s="41"/>
      <c r="E15" s="40"/>
      <c r="F15" s="29"/>
      <c r="G15" s="38"/>
    </row>
    <row r="16" spans="1:9" ht="13.5" customHeight="1" thickBot="1" x14ac:dyDescent="0.25">
      <c r="A16" s="2"/>
    </row>
    <row r="17" spans="1:9" s="44" customFormat="1" ht="13.5" customHeight="1" thickBot="1" x14ac:dyDescent="0.25">
      <c r="A17" s="45" t="s">
        <v>19</v>
      </c>
      <c r="B17" s="47"/>
      <c r="C17" s="47"/>
      <c r="D17" s="47"/>
      <c r="E17" s="47"/>
      <c r="F17" s="47"/>
      <c r="G17" s="47"/>
      <c r="H17" s="47"/>
      <c r="I17" s="46"/>
    </row>
    <row r="18" spans="1:9" s="44" customFormat="1" ht="14.25" customHeight="1" thickBot="1" x14ac:dyDescent="0.25">
      <c r="A18" s="48" t="s">
        <v>20</v>
      </c>
      <c r="B18" s="50"/>
      <c r="C18" s="50"/>
      <c r="D18" s="50"/>
      <c r="E18" s="50"/>
      <c r="F18" s="50"/>
      <c r="G18" s="50"/>
      <c r="H18" s="50"/>
      <c r="I18" s="49"/>
    </row>
    <row r="19" spans="1:9" s="44" customFormat="1" ht="13.5" customHeight="1" thickBot="1" x14ac:dyDescent="0.25">
      <c r="A19" s="51"/>
      <c r="B19" s="53"/>
      <c r="C19" s="53"/>
      <c r="D19" s="53"/>
      <c r="E19" s="53"/>
      <c r="F19" s="53"/>
      <c r="G19" s="53"/>
      <c r="H19" s="53"/>
      <c r="I19" s="52"/>
    </row>
    <row r="20" spans="1:9" s="44" customFormat="1" ht="13.5" customHeight="1" thickBot="1" x14ac:dyDescent="0.25">
      <c r="A20" s="45" t="s">
        <v>21</v>
      </c>
      <c r="B20" s="47"/>
      <c r="C20" s="47"/>
      <c r="D20" s="47"/>
      <c r="E20" s="47"/>
      <c r="F20" s="47"/>
      <c r="G20" s="47"/>
      <c r="H20" s="47"/>
      <c r="I20" s="46"/>
    </row>
    <row r="21" spans="1:9" s="44" customFormat="1" ht="13.5" customHeight="1" thickBot="1" x14ac:dyDescent="0.25">
      <c r="A21" s="51"/>
      <c r="B21" s="53"/>
      <c r="C21" s="53"/>
      <c r="D21" s="53"/>
      <c r="E21" s="53"/>
      <c r="F21" s="53"/>
      <c r="G21" s="53"/>
      <c r="H21" s="53"/>
      <c r="I21" s="52"/>
    </row>
    <row r="22" spans="1:9" s="44" customFormat="1" ht="13.5" customHeight="1" thickBot="1" x14ac:dyDescent="0.25">
      <c r="A22" s="51"/>
      <c r="B22" s="53"/>
      <c r="C22" s="53"/>
      <c r="D22" s="53"/>
      <c r="E22" s="53"/>
      <c r="F22" s="53"/>
      <c r="G22" s="53"/>
      <c r="H22" s="53"/>
      <c r="I22" s="52"/>
    </row>
    <row r="23" spans="1:9" s="44" customFormat="1" ht="13.5" customHeight="1" thickBot="1" x14ac:dyDescent="0.25">
      <c r="A23" s="54" t="s">
        <v>22</v>
      </c>
      <c r="B23" s="56" t="s">
        <v>23</v>
      </c>
      <c r="C23" s="58"/>
      <c r="D23" s="58"/>
      <c r="E23" s="58"/>
      <c r="F23" s="58"/>
      <c r="G23" s="58"/>
      <c r="H23" s="58"/>
      <c r="I23" s="57"/>
    </row>
    <row r="24" spans="1:9" s="44" customFormat="1" ht="67.5" customHeight="1" thickBot="1" x14ac:dyDescent="0.25">
      <c r="A24" s="55"/>
      <c r="B24" s="59" t="s">
        <v>24</v>
      </c>
      <c r="C24" s="59" t="s">
        <v>25</v>
      </c>
      <c r="D24" s="59" t="s">
        <v>26</v>
      </c>
      <c r="E24" s="59" t="s">
        <v>27</v>
      </c>
      <c r="F24" s="59" t="s">
        <v>28</v>
      </c>
      <c r="G24" s="59" t="s">
        <v>29</v>
      </c>
      <c r="H24" s="59"/>
      <c r="I24" s="59" t="s">
        <v>30</v>
      </c>
    </row>
    <row r="25" spans="1:9" s="60" customFormat="1" ht="13.5" customHeight="1" thickBot="1" x14ac:dyDescent="0.25">
      <c r="A25" s="61">
        <v>1</v>
      </c>
      <c r="B25" s="62">
        <v>2</v>
      </c>
      <c r="C25" s="62">
        <v>3</v>
      </c>
      <c r="D25" s="63">
        <v>4</v>
      </c>
      <c r="E25" s="62">
        <v>5</v>
      </c>
      <c r="F25" s="62">
        <v>6</v>
      </c>
      <c r="G25" s="62">
        <v>7</v>
      </c>
      <c r="H25" s="62">
        <v>8</v>
      </c>
      <c r="I25" s="64">
        <v>9</v>
      </c>
    </row>
    <row r="26" spans="1:9" s="44" customFormat="1" x14ac:dyDescent="0.2">
      <c r="A26" s="65" t="s">
        <v>31</v>
      </c>
      <c r="B26" s="65"/>
      <c r="C26" s="65"/>
      <c r="D26" s="65"/>
      <c r="E26" s="65"/>
      <c r="F26" s="65"/>
    </row>
    <row r="27" spans="1:9" s="44" customFormat="1" x14ac:dyDescent="0.2"/>
  </sheetData>
  <mergeCells count="26">
    <mergeCell ref="A23:A24"/>
    <mergeCell ref="B23:I23"/>
    <mergeCell ref="A26:F26"/>
    <mergeCell ref="A17:I17"/>
    <mergeCell ref="A18:I18"/>
    <mergeCell ref="A19:I19"/>
    <mergeCell ref="A20:I20"/>
    <mergeCell ref="A21:I21"/>
    <mergeCell ref="A22:I22"/>
    <mergeCell ref="A11:E11"/>
    <mergeCell ref="A12:E12"/>
    <mergeCell ref="F12:F13"/>
    <mergeCell ref="A13:E13"/>
    <mergeCell ref="A14:E14"/>
    <mergeCell ref="F14:F15"/>
    <mergeCell ref="A15:E15"/>
    <mergeCell ref="A1:G1"/>
    <mergeCell ref="A3:G3"/>
    <mergeCell ref="D4:E4"/>
    <mergeCell ref="A6:E6"/>
    <mergeCell ref="G6:I6"/>
    <mergeCell ref="A8:E8"/>
    <mergeCell ref="G8:I11"/>
    <mergeCell ref="A9:E9"/>
    <mergeCell ref="F9:F10"/>
    <mergeCell ref="A10:E10"/>
  </mergeCells>
  <pageMargins left="0.59055118110236227" right="0.39370078740157483" top="0.39370078740157483" bottom="0.39370078740157483" header="0" footer="0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063FF-A19E-440D-88DA-1596809814CD}">
  <dimension ref="A2:I34"/>
  <sheetViews>
    <sheetView tabSelected="1" topLeftCell="A16" workbookViewId="0">
      <selection activeCell="K44" sqref="K44"/>
    </sheetView>
  </sheetViews>
  <sheetFormatPr defaultColWidth="9.33203125" defaultRowHeight="11.25" customHeight="1" x14ac:dyDescent="0.2"/>
  <cols>
    <col min="1" max="1" width="42" style="67" customWidth="1"/>
    <col min="2" max="2" width="6.33203125" style="68" customWidth="1"/>
    <col min="3" max="3" width="10.5" style="69" customWidth="1"/>
    <col min="4" max="4" width="19.1640625" style="70" customWidth="1"/>
    <col min="5" max="5" width="20.83203125" style="70" customWidth="1"/>
    <col min="6" max="7" width="9.33203125" style="66" hidden="1" customWidth="1"/>
    <col min="8" max="9" width="9.33203125" style="71" hidden="1" customWidth="1"/>
    <col min="10" max="16384" width="9.33203125" style="66"/>
  </cols>
  <sheetData>
    <row r="2" spans="1:9" s="72" customFormat="1" ht="67.5" customHeight="1" x14ac:dyDescent="0.2">
      <c r="A2" s="73" t="s">
        <v>32</v>
      </c>
      <c r="B2" s="74" t="s">
        <v>33</v>
      </c>
      <c r="C2" s="75" t="s">
        <v>34</v>
      </c>
      <c r="D2" s="76" t="s">
        <v>104</v>
      </c>
      <c r="E2" s="77" t="s">
        <v>35</v>
      </c>
      <c r="H2" s="78"/>
      <c r="I2" s="78"/>
    </row>
    <row r="3" spans="1:9" s="79" customFormat="1" ht="11.25" customHeight="1" x14ac:dyDescent="0.2">
      <c r="A3" s="80" t="s">
        <v>36</v>
      </c>
      <c r="B3" s="81" t="s">
        <v>37</v>
      </c>
      <c r="C3" s="82">
        <v>1</v>
      </c>
      <c r="D3" s="82">
        <v>2</v>
      </c>
      <c r="E3" s="82">
        <v>3</v>
      </c>
      <c r="H3" s="83"/>
      <c r="I3" s="83"/>
    </row>
    <row r="4" spans="1:9" ht="55.5" customHeight="1" x14ac:dyDescent="0.2">
      <c r="A4" s="84" t="s">
        <v>38</v>
      </c>
      <c r="B4" s="81" t="s">
        <v>39</v>
      </c>
      <c r="C4" s="85">
        <v>237980</v>
      </c>
      <c r="D4" s="86">
        <v>1420076.3</v>
      </c>
      <c r="E4" s="86">
        <v>5967.21</v>
      </c>
      <c r="F4" s="69">
        <f>SUM(C5:C16)</f>
        <v>217219</v>
      </c>
      <c r="G4" s="70">
        <f>SUM(D5:D16)</f>
        <v>1080849.1000000001</v>
      </c>
      <c r="H4" s="87">
        <f>F4-C4</f>
        <v>-20761</v>
      </c>
      <c r="I4" s="88">
        <f>G4-D4</f>
        <v>-339227.19999999995</v>
      </c>
    </row>
    <row r="5" spans="1:9" ht="12.75" customHeight="1" x14ac:dyDescent="0.2">
      <c r="A5" s="84" t="s">
        <v>40</v>
      </c>
      <c r="B5" s="81" t="s">
        <v>41</v>
      </c>
      <c r="C5" s="85">
        <v>122</v>
      </c>
      <c r="D5" s="86">
        <v>81.7</v>
      </c>
      <c r="E5" s="86">
        <v>669.97</v>
      </c>
    </row>
    <row r="6" spans="1:9" ht="12.75" customHeight="1" x14ac:dyDescent="0.2">
      <c r="A6" s="84" t="s">
        <v>42</v>
      </c>
      <c r="B6" s="81" t="s">
        <v>43</v>
      </c>
      <c r="C6" s="85">
        <v>162</v>
      </c>
      <c r="D6" s="86">
        <v>156.4</v>
      </c>
      <c r="E6" s="86">
        <v>965.51</v>
      </c>
    </row>
    <row r="7" spans="1:9" ht="12.75" customHeight="1" x14ac:dyDescent="0.2">
      <c r="A7" s="84" t="s">
        <v>44</v>
      </c>
      <c r="B7" s="81" t="s">
        <v>45</v>
      </c>
      <c r="C7" s="85">
        <v>15</v>
      </c>
      <c r="D7" s="86">
        <v>16</v>
      </c>
      <c r="E7" s="86">
        <v>1066.32</v>
      </c>
    </row>
    <row r="8" spans="1:9" ht="12.75" customHeight="1" x14ac:dyDescent="0.2">
      <c r="A8" s="84" t="s">
        <v>46</v>
      </c>
      <c r="B8" s="81" t="s">
        <v>47</v>
      </c>
      <c r="C8" s="85">
        <v>19</v>
      </c>
      <c r="D8" s="86">
        <v>21.3</v>
      </c>
      <c r="E8" s="86">
        <v>1119.69</v>
      </c>
    </row>
    <row r="9" spans="1:9" ht="12.75" customHeight="1" x14ac:dyDescent="0.2">
      <c r="A9" s="84" t="s">
        <v>48</v>
      </c>
      <c r="B9" s="81" t="s">
        <v>49</v>
      </c>
      <c r="C9" s="85">
        <v>541</v>
      </c>
      <c r="D9" s="86">
        <v>701.4</v>
      </c>
      <c r="E9" s="86">
        <v>1296.58</v>
      </c>
    </row>
    <row r="10" spans="1:9" ht="12.75" customHeight="1" x14ac:dyDescent="0.2">
      <c r="A10" s="84" t="s">
        <v>50</v>
      </c>
      <c r="B10" s="81" t="s">
        <v>51</v>
      </c>
      <c r="C10" s="85">
        <v>34</v>
      </c>
      <c r="D10" s="86">
        <v>45.8</v>
      </c>
      <c r="E10" s="86">
        <v>1345.71</v>
      </c>
    </row>
    <row r="11" spans="1:9" ht="12.75" customHeight="1" x14ac:dyDescent="0.2">
      <c r="A11" s="84" t="s">
        <v>52</v>
      </c>
      <c r="B11" s="81" t="s">
        <v>53</v>
      </c>
      <c r="C11" s="85">
        <v>46</v>
      </c>
      <c r="D11" s="86">
        <v>66.099999999999994</v>
      </c>
      <c r="E11" s="86">
        <v>1436.97</v>
      </c>
    </row>
    <row r="12" spans="1:9" ht="12.75" customHeight="1" x14ac:dyDescent="0.2">
      <c r="A12" s="84" t="s">
        <v>54</v>
      </c>
      <c r="B12" s="81" t="s">
        <v>55</v>
      </c>
      <c r="C12" s="85">
        <v>1748</v>
      </c>
      <c r="D12" s="86">
        <v>2993.3</v>
      </c>
      <c r="E12" s="86">
        <v>1712.41</v>
      </c>
    </row>
    <row r="13" spans="1:9" ht="12.75" customHeight="1" x14ac:dyDescent="0.2">
      <c r="A13" s="84" t="s">
        <v>56</v>
      </c>
      <c r="B13" s="81" t="s">
        <v>57</v>
      </c>
      <c r="C13" s="85">
        <v>7319</v>
      </c>
      <c r="D13" s="86">
        <v>19086.099999999999</v>
      </c>
      <c r="E13" s="86">
        <v>2607.75</v>
      </c>
    </row>
    <row r="14" spans="1:9" ht="12.75" customHeight="1" x14ac:dyDescent="0.2">
      <c r="A14" s="84" t="s">
        <v>58</v>
      </c>
      <c r="B14" s="81" t="s">
        <v>59</v>
      </c>
      <c r="C14" s="85">
        <v>68888</v>
      </c>
      <c r="D14" s="86">
        <v>247165.5</v>
      </c>
      <c r="E14" s="86">
        <v>3587.93</v>
      </c>
    </row>
    <row r="15" spans="1:9" ht="12.75" customHeight="1" x14ac:dyDescent="0.2">
      <c r="A15" s="84" t="s">
        <v>60</v>
      </c>
      <c r="B15" s="81" t="s">
        <v>61</v>
      </c>
      <c r="C15" s="85">
        <v>47279</v>
      </c>
      <c r="D15" s="86">
        <v>213877.6</v>
      </c>
      <c r="E15" s="86">
        <v>4523.7299999999996</v>
      </c>
    </row>
    <row r="16" spans="1:9" ht="12.75" customHeight="1" x14ac:dyDescent="0.2">
      <c r="A16" s="84" t="s">
        <v>62</v>
      </c>
      <c r="B16" s="81" t="s">
        <v>63</v>
      </c>
      <c r="C16" s="85">
        <v>91046</v>
      </c>
      <c r="D16" s="86">
        <v>596637.9</v>
      </c>
      <c r="E16" s="86">
        <v>6553.15</v>
      </c>
    </row>
    <row r="17" spans="1:9" ht="12.75" customHeight="1" x14ac:dyDescent="0.2">
      <c r="A17" s="84" t="s">
        <v>64</v>
      </c>
      <c r="B17" s="89" t="s">
        <v>65</v>
      </c>
      <c r="C17" s="85">
        <v>20761</v>
      </c>
      <c r="D17" s="86">
        <v>339227.2</v>
      </c>
      <c r="E17" s="86">
        <v>16339.64</v>
      </c>
    </row>
    <row r="18" spans="1:9" ht="45.75" customHeight="1" x14ac:dyDescent="0.2">
      <c r="A18" s="84" t="s">
        <v>66</v>
      </c>
      <c r="B18" s="89" t="s">
        <v>67</v>
      </c>
      <c r="C18" s="85">
        <v>172507</v>
      </c>
      <c r="D18" s="86">
        <v>1044539</v>
      </c>
      <c r="E18" s="86">
        <v>6055.05</v>
      </c>
      <c r="F18" s="69">
        <f>SUM(C18:C23)</f>
        <v>237980</v>
      </c>
      <c r="G18" s="70">
        <f>SUM(D18:D23)</f>
        <v>1420076.3</v>
      </c>
      <c r="H18" s="87">
        <f>F18-C4</f>
        <v>0</v>
      </c>
      <c r="I18" s="88">
        <f>G18-D4</f>
        <v>0</v>
      </c>
    </row>
    <row r="19" spans="1:9" ht="14.25" customHeight="1" x14ac:dyDescent="0.2">
      <c r="A19" s="84" t="s">
        <v>68</v>
      </c>
      <c r="B19" s="89" t="s">
        <v>69</v>
      </c>
      <c r="C19" s="85">
        <v>43712</v>
      </c>
      <c r="D19" s="86">
        <v>258139.8</v>
      </c>
      <c r="E19" s="86">
        <v>5905.47</v>
      </c>
    </row>
    <row r="20" spans="1:9" ht="14.25" customHeight="1" x14ac:dyDescent="0.2">
      <c r="A20" s="84" t="s">
        <v>70</v>
      </c>
      <c r="B20" s="89" t="s">
        <v>71</v>
      </c>
      <c r="C20" s="85">
        <v>16924</v>
      </c>
      <c r="D20" s="86">
        <v>84939.8</v>
      </c>
      <c r="E20" s="86">
        <v>5018.8900000000003</v>
      </c>
    </row>
    <row r="21" spans="1:9" ht="14.25" customHeight="1" x14ac:dyDescent="0.2">
      <c r="A21" s="84" t="s">
        <v>72</v>
      </c>
      <c r="B21" s="89" t="s">
        <v>73</v>
      </c>
      <c r="C21" s="85">
        <v>3665</v>
      </c>
      <c r="D21" s="86">
        <v>20557.400000000001</v>
      </c>
      <c r="E21" s="86">
        <v>5609.13</v>
      </c>
    </row>
    <row r="22" spans="1:9" ht="14.25" customHeight="1" x14ac:dyDescent="0.2">
      <c r="A22" s="84" t="s">
        <v>74</v>
      </c>
      <c r="B22" s="89" t="s">
        <v>75</v>
      </c>
      <c r="C22" s="85">
        <v>1088</v>
      </c>
      <c r="D22" s="86">
        <v>3792.1</v>
      </c>
      <c r="E22" s="86">
        <v>3485.42</v>
      </c>
    </row>
    <row r="23" spans="1:9" ht="14.25" customHeight="1" x14ac:dyDescent="0.2">
      <c r="A23" s="84" t="s">
        <v>76</v>
      </c>
      <c r="B23" s="89" t="s">
        <v>77</v>
      </c>
      <c r="C23" s="85">
        <v>84</v>
      </c>
      <c r="D23" s="86">
        <v>8108.2</v>
      </c>
      <c r="E23" s="86">
        <v>96526.15</v>
      </c>
    </row>
    <row r="24" spans="1:9" ht="42.75" customHeight="1" x14ac:dyDescent="0.2">
      <c r="A24" s="84" t="s">
        <v>78</v>
      </c>
      <c r="B24" s="89" t="s">
        <v>79</v>
      </c>
      <c r="C24" s="85">
        <v>3091</v>
      </c>
      <c r="D24" s="86">
        <v>4998.2</v>
      </c>
      <c r="E24" s="86">
        <v>1617.02</v>
      </c>
      <c r="F24" s="69">
        <f>SUM(C24:C26)</f>
        <v>237980</v>
      </c>
      <c r="G24" s="70">
        <f>SUM(D24:D26)</f>
        <v>1420076.3</v>
      </c>
      <c r="H24" s="87">
        <f>F24-C4</f>
        <v>0</v>
      </c>
      <c r="I24" s="88">
        <f>G24-D4</f>
        <v>0</v>
      </c>
    </row>
    <row r="25" spans="1:9" ht="11.25" customHeight="1" x14ac:dyDescent="0.2">
      <c r="A25" s="84" t="s">
        <v>80</v>
      </c>
      <c r="B25" s="89" t="s">
        <v>81</v>
      </c>
      <c r="C25" s="85">
        <v>5915</v>
      </c>
      <c r="D25" s="86">
        <v>15349.4</v>
      </c>
      <c r="E25" s="86">
        <v>2595</v>
      </c>
    </row>
    <row r="26" spans="1:9" ht="11.25" customHeight="1" x14ac:dyDescent="0.2">
      <c r="A26" s="84" t="s">
        <v>82</v>
      </c>
      <c r="B26" s="89" t="s">
        <v>83</v>
      </c>
      <c r="C26" s="85">
        <v>228974</v>
      </c>
      <c r="D26" s="86">
        <v>1399728.7</v>
      </c>
      <c r="E26" s="86">
        <v>6113.05</v>
      </c>
    </row>
    <row r="27" spans="1:9" ht="22.5" customHeight="1" x14ac:dyDescent="0.2">
      <c r="A27" s="84" t="s">
        <v>84</v>
      </c>
      <c r="B27" s="89" t="s">
        <v>85</v>
      </c>
      <c r="C27" s="85">
        <v>54694</v>
      </c>
      <c r="D27" s="86">
        <v>321928.3</v>
      </c>
      <c r="E27" s="86">
        <v>5885.99</v>
      </c>
    </row>
    <row r="28" spans="1:9" s="94" customFormat="1" ht="22.5" customHeight="1" x14ac:dyDescent="0.2">
      <c r="A28" s="84" t="s">
        <v>86</v>
      </c>
      <c r="B28" s="89" t="s">
        <v>87</v>
      </c>
      <c r="C28" s="85">
        <v>0</v>
      </c>
      <c r="D28" s="86">
        <v>0</v>
      </c>
      <c r="E28" s="86">
        <v>0</v>
      </c>
    </row>
    <row r="29" spans="1:9" s="94" customFormat="1" ht="6.75" customHeight="1" x14ac:dyDescent="0.2">
      <c r="A29" s="95"/>
      <c r="B29" s="96"/>
      <c r="C29" s="97"/>
      <c r="D29" s="98"/>
      <c r="E29" s="98"/>
    </row>
    <row r="30" spans="1:9" ht="11.25" customHeight="1" x14ac:dyDescent="0.2">
      <c r="A30" s="99" t="s">
        <v>88</v>
      </c>
      <c r="B30" s="99"/>
      <c r="C30" s="99"/>
      <c r="D30" s="99"/>
      <c r="E30" s="99"/>
    </row>
    <row r="31" spans="1:9" ht="11.25" customHeight="1" x14ac:dyDescent="0.2">
      <c r="A31" s="99"/>
      <c r="B31" s="99"/>
      <c r="C31" s="99"/>
      <c r="D31" s="99"/>
      <c r="E31" s="99"/>
    </row>
    <row r="32" spans="1:9" ht="40.5" customHeight="1" x14ac:dyDescent="0.2">
      <c r="A32" s="100" t="s">
        <v>101</v>
      </c>
      <c r="B32" s="100"/>
      <c r="C32" s="100"/>
      <c r="D32" s="100" t="s">
        <v>102</v>
      </c>
      <c r="E32" s="100"/>
      <c r="F32" s="100"/>
      <c r="G32" s="100"/>
    </row>
    <row r="33" spans="1:7" ht="11.25" customHeight="1" x14ac:dyDescent="0.2">
      <c r="A33" s="90"/>
      <c r="B33" s="91"/>
      <c r="C33" s="92"/>
      <c r="D33" s="93"/>
      <c r="E33" s="93"/>
      <c r="F33" s="94"/>
      <c r="G33" s="94"/>
    </row>
    <row r="34" spans="1:7" ht="22.5" customHeight="1" x14ac:dyDescent="0.2">
      <c r="A34" s="100" t="s">
        <v>103</v>
      </c>
      <c r="B34" s="100"/>
      <c r="C34" s="100"/>
      <c r="D34" s="93"/>
      <c r="E34" s="93"/>
      <c r="F34" s="94"/>
      <c r="G34" s="94"/>
    </row>
  </sheetData>
  <mergeCells count="4">
    <mergeCell ref="A30:E31"/>
    <mergeCell ref="A32:C32"/>
    <mergeCell ref="D32:G32"/>
    <mergeCell ref="A34:C34"/>
  </mergeCells>
  <pageMargins left="0.39370078740157483" right="0.39370078740157483" top="0.39370078740157483" bottom="0.39370078740157483" header="0" footer="0.11811023622047245"/>
  <pageSetup paperSize="9" fitToHeight="42" orientation="portrait" r:id="rId1"/>
  <headerFooter>
    <oddFooter>&amp;R&amp;6&amp;P/&amp;N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E59BF-2508-4586-8B40-38BC0BAFEBE5}">
  <dimension ref="B2:G13"/>
  <sheetViews>
    <sheetView workbookViewId="0">
      <selection activeCell="G13" sqref="B2:G13"/>
    </sheetView>
  </sheetViews>
  <sheetFormatPr defaultColWidth="9.33203125" defaultRowHeight="12.75" x14ac:dyDescent="0.2"/>
  <sheetData>
    <row r="2" spans="2:7" x14ac:dyDescent="0.2">
      <c r="B2" s="2" t="s">
        <v>89</v>
      </c>
      <c r="G2" s="2" t="s">
        <v>90</v>
      </c>
    </row>
    <row r="3" spans="2:7" x14ac:dyDescent="0.2">
      <c r="B3" s="2" t="s">
        <v>39</v>
      </c>
      <c r="C3" s="85">
        <f>'5pf'!C4</f>
        <v>237980</v>
      </c>
      <c r="D3" s="2" t="s">
        <v>91</v>
      </c>
      <c r="E3" s="2" t="s">
        <v>92</v>
      </c>
      <c r="F3" s="85">
        <f>SUM('5pf'!C5:C17)</f>
        <v>237980</v>
      </c>
      <c r="G3" t="str">
        <f>IF(F3=C3,"+","-")</f>
        <v>+</v>
      </c>
    </row>
    <row r="4" spans="2:7" x14ac:dyDescent="0.2">
      <c r="B4" s="2" t="s">
        <v>39</v>
      </c>
      <c r="C4" s="85">
        <f>'5pf'!C4</f>
        <v>237980</v>
      </c>
      <c r="D4" s="2" t="s">
        <v>91</v>
      </c>
      <c r="E4" s="2" t="s">
        <v>93</v>
      </c>
      <c r="F4" s="85">
        <f>SUM('5pf'!C18:C23)</f>
        <v>237980</v>
      </c>
      <c r="G4" t="str">
        <f>IF(F4=C4,"+","-")</f>
        <v>+</v>
      </c>
    </row>
    <row r="5" spans="2:7" x14ac:dyDescent="0.2">
      <c r="B5" s="2" t="s">
        <v>39</v>
      </c>
      <c r="C5" s="85">
        <f>'5pf'!C4</f>
        <v>237980</v>
      </c>
      <c r="D5" s="2" t="s">
        <v>91</v>
      </c>
      <c r="E5" s="2" t="s">
        <v>94</v>
      </c>
      <c r="F5" s="85">
        <f>SUM('5pf'!C24:C26)</f>
        <v>237980</v>
      </c>
      <c r="G5" t="str">
        <f>IF(F5=C5,"+","-")</f>
        <v>+</v>
      </c>
    </row>
    <row r="6" spans="2:7" x14ac:dyDescent="0.2">
      <c r="B6" s="2" t="s">
        <v>39</v>
      </c>
      <c r="C6" s="85">
        <f>'5pf'!C4</f>
        <v>237980</v>
      </c>
      <c r="D6" s="2" t="s">
        <v>95</v>
      </c>
      <c r="E6" s="2" t="s">
        <v>85</v>
      </c>
      <c r="F6" s="85">
        <f>'5pf'!C27</f>
        <v>54694</v>
      </c>
      <c r="G6" t="str">
        <f>IF(F6&lt;=C6,"+","-")</f>
        <v>+</v>
      </c>
    </row>
    <row r="7" spans="2:7" x14ac:dyDescent="0.2">
      <c r="B7" s="2" t="s">
        <v>87</v>
      </c>
      <c r="C7" s="85">
        <f>'5pf'!C28</f>
        <v>0</v>
      </c>
      <c r="D7" s="2" t="s">
        <v>91</v>
      </c>
      <c r="E7" s="2" t="s">
        <v>96</v>
      </c>
      <c r="F7" s="85">
        <f>'5pf (раб)'!C28</f>
        <v>0</v>
      </c>
      <c r="G7" t="str">
        <f>IF(F7=C7,"+","-")</f>
        <v>+</v>
      </c>
    </row>
    <row r="8" spans="2:7" x14ac:dyDescent="0.2">
      <c r="B8" s="2" t="s">
        <v>97</v>
      </c>
    </row>
    <row r="9" spans="2:7" x14ac:dyDescent="0.2">
      <c r="B9" s="2" t="s">
        <v>39</v>
      </c>
      <c r="C9" s="86">
        <f>'5pf'!D4</f>
        <v>1420076.3</v>
      </c>
      <c r="D9" s="2" t="s">
        <v>91</v>
      </c>
      <c r="E9" s="2" t="s">
        <v>92</v>
      </c>
      <c r="F9" s="86">
        <f>SUM('5pf'!D5:D17)</f>
        <v>1420076.3</v>
      </c>
      <c r="G9" t="str">
        <f>IF(F9=C9,"+","-")</f>
        <v>+</v>
      </c>
    </row>
    <row r="10" spans="2:7" x14ac:dyDescent="0.2">
      <c r="B10" s="2" t="s">
        <v>39</v>
      </c>
      <c r="C10" s="86">
        <f>'5pf'!D4</f>
        <v>1420076.3</v>
      </c>
      <c r="D10" s="2" t="s">
        <v>91</v>
      </c>
      <c r="E10" s="2" t="s">
        <v>93</v>
      </c>
      <c r="F10" s="86">
        <f>SUM('5pf'!D18:D23)</f>
        <v>1420076.3</v>
      </c>
      <c r="G10" t="str">
        <f>IF(F10=C10,"+","-")</f>
        <v>+</v>
      </c>
    </row>
    <row r="11" spans="2:7" x14ac:dyDescent="0.2">
      <c r="B11" s="2" t="s">
        <v>39</v>
      </c>
      <c r="C11" s="86">
        <f>'5pf'!D4</f>
        <v>1420076.3</v>
      </c>
      <c r="D11" s="2" t="s">
        <v>91</v>
      </c>
      <c r="E11" s="2" t="s">
        <v>94</v>
      </c>
      <c r="F11" s="86">
        <f>SUM('5pf'!D24:D26)</f>
        <v>1420076.3</v>
      </c>
      <c r="G11" t="str">
        <f>IF(F11=C11,"+","-")</f>
        <v>+</v>
      </c>
    </row>
    <row r="12" spans="2:7" x14ac:dyDescent="0.2">
      <c r="B12" s="2" t="s">
        <v>39</v>
      </c>
      <c r="C12" s="86">
        <f>'5pf'!D4</f>
        <v>1420076.3</v>
      </c>
      <c r="D12" s="2" t="s">
        <v>95</v>
      </c>
      <c r="E12" s="2" t="s">
        <v>85</v>
      </c>
      <c r="F12" s="86">
        <f>'5pf'!D27</f>
        <v>321928.3</v>
      </c>
      <c r="G12" t="str">
        <f>IF(F12&lt;=C12,"+","-")</f>
        <v>+</v>
      </c>
    </row>
    <row r="13" spans="2:7" x14ac:dyDescent="0.2">
      <c r="B13" s="2" t="s">
        <v>87</v>
      </c>
      <c r="C13" s="86">
        <f>'5pf'!D28</f>
        <v>0</v>
      </c>
      <c r="D13" s="2" t="s">
        <v>91</v>
      </c>
      <c r="E13" s="2" t="s">
        <v>96</v>
      </c>
      <c r="F13" s="86">
        <f>'5pf (раб)'!D28</f>
        <v>0</v>
      </c>
      <c r="G13" t="str">
        <f>IF(F13=C13,"+","-")</f>
        <v>+</v>
      </c>
    </row>
  </sheetData>
  <conditionalFormatting sqref="G3:G13">
    <cfRule type="cellIs" dxfId="3" priority="0" operator="equal">
      <formula>"+"</formula>
    </cfRule>
    <cfRule type="cellIs" dxfId="2" priority="0" operator="equal">
      <formula>"-"</formula>
    </cfRule>
  </conditionalFormatting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AE418-3C23-42D8-813D-34D60A2FED10}">
  <dimension ref="A1:I27"/>
  <sheetViews>
    <sheetView showFormulas="1" workbookViewId="0">
      <selection activeCell="D5" sqref="D5"/>
    </sheetView>
  </sheetViews>
  <sheetFormatPr defaultColWidth="9.33203125" defaultRowHeight="12.75" x14ac:dyDescent="0.2"/>
  <cols>
    <col min="1" max="1" width="6.1640625" customWidth="1"/>
    <col min="2" max="3" width="6.33203125" customWidth="1"/>
    <col min="4" max="4" width="6.83203125" customWidth="1"/>
    <col min="5" max="5" width="6" customWidth="1"/>
    <col min="6" max="6" width="9.1640625" customWidth="1"/>
    <col min="7" max="7" width="11.6640625" customWidth="1"/>
    <col min="8" max="8" width="5.33203125" customWidth="1"/>
    <col min="9" max="9" width="6.83203125" customWidth="1"/>
  </cols>
  <sheetData>
    <row r="1" spans="1:9" x14ac:dyDescent="0.2">
      <c r="A1" s="1" t="s">
        <v>0</v>
      </c>
      <c r="B1" s="1"/>
      <c r="C1" s="1"/>
      <c r="D1" s="1"/>
      <c r="E1" s="1"/>
      <c r="F1" s="1"/>
      <c r="G1" s="1"/>
    </row>
    <row r="2" spans="1:9" x14ac:dyDescent="0.2">
      <c r="A2" s="2"/>
    </row>
    <row r="3" spans="1:9" ht="35.25" customHeight="1" x14ac:dyDescent="0.25">
      <c r="A3" s="3" t="s">
        <v>98</v>
      </c>
      <c r="B3" s="3"/>
      <c r="C3" s="3"/>
      <c r="D3" s="3"/>
      <c r="E3" s="3"/>
      <c r="F3" s="3"/>
      <c r="G3" s="3"/>
    </row>
    <row r="4" spans="1:9" ht="15.75" customHeight="1" x14ac:dyDescent="0.25">
      <c r="B4" s="4"/>
      <c r="C4" s="5" t="s">
        <v>2</v>
      </c>
      <c r="D4" s="6" t="s">
        <v>100</v>
      </c>
      <c r="E4" s="6"/>
    </row>
    <row r="5" spans="1:9" ht="16.5" customHeight="1" thickBot="1" x14ac:dyDescent="0.3">
      <c r="A5" s="7"/>
    </row>
    <row r="6" spans="1:9" ht="14.25" customHeight="1" thickBot="1" x14ac:dyDescent="0.25">
      <c r="A6" s="9" t="s">
        <v>3</v>
      </c>
      <c r="B6" s="11"/>
      <c r="C6" s="11"/>
      <c r="D6" s="11"/>
      <c r="E6" s="10"/>
      <c r="F6" s="8" t="s">
        <v>4</v>
      </c>
      <c r="G6" s="12" t="s">
        <v>5</v>
      </c>
      <c r="H6" s="13"/>
      <c r="I6" s="13"/>
    </row>
    <row r="7" spans="1:9" ht="2.25" hidden="1" customHeight="1" x14ac:dyDescent="0.2">
      <c r="A7" s="14"/>
      <c r="B7" s="15"/>
      <c r="C7" s="15"/>
      <c r="D7" s="15"/>
      <c r="E7" s="16"/>
      <c r="F7" s="17"/>
      <c r="G7" s="18"/>
      <c r="H7" s="19"/>
      <c r="I7" s="19"/>
    </row>
    <row r="8" spans="1:9" ht="34.5" customHeight="1" x14ac:dyDescent="0.2">
      <c r="A8" s="20" t="s">
        <v>6</v>
      </c>
      <c r="B8" s="21"/>
      <c r="C8" s="21"/>
      <c r="D8" s="21"/>
      <c r="E8" s="22"/>
      <c r="F8" s="23"/>
      <c r="G8" s="24" t="s">
        <v>7</v>
      </c>
      <c r="H8" s="25"/>
      <c r="I8" s="25"/>
    </row>
    <row r="9" spans="1:9" ht="25.5" customHeight="1" x14ac:dyDescent="0.2">
      <c r="A9" s="26" t="s">
        <v>8</v>
      </c>
      <c r="B9" s="27"/>
      <c r="C9" s="27"/>
      <c r="D9" s="27"/>
      <c r="E9" s="28"/>
      <c r="F9" s="30" t="s">
        <v>9</v>
      </c>
      <c r="G9" s="24"/>
      <c r="H9" s="25"/>
      <c r="I9" s="25"/>
    </row>
    <row r="10" spans="1:9" ht="13.5" customHeight="1" thickBot="1" x14ac:dyDescent="0.25">
      <c r="A10" s="31" t="s">
        <v>10</v>
      </c>
      <c r="B10" s="33"/>
      <c r="C10" s="33"/>
      <c r="D10" s="33"/>
      <c r="E10" s="32"/>
      <c r="F10" s="29"/>
      <c r="G10" s="24"/>
      <c r="H10" s="25"/>
      <c r="I10" s="25"/>
    </row>
    <row r="11" spans="1:9" ht="29.25" customHeight="1" x14ac:dyDescent="0.2">
      <c r="A11" s="20" t="s">
        <v>11</v>
      </c>
      <c r="B11" s="21"/>
      <c r="C11" s="21"/>
      <c r="D11" s="21"/>
      <c r="E11" s="22"/>
      <c r="F11" s="34"/>
      <c r="G11" s="24"/>
      <c r="H11" s="25"/>
      <c r="I11" s="25"/>
    </row>
    <row r="12" spans="1:9" ht="13.5" customHeight="1" x14ac:dyDescent="0.2">
      <c r="A12" s="35" t="s">
        <v>12</v>
      </c>
      <c r="B12" s="36"/>
      <c r="C12" s="36"/>
      <c r="D12" s="36"/>
      <c r="E12" s="37"/>
      <c r="F12" s="30" t="s">
        <v>13</v>
      </c>
      <c r="G12" s="38"/>
    </row>
    <row r="13" spans="1:9" ht="51.75" customHeight="1" thickBot="1" x14ac:dyDescent="0.25">
      <c r="A13" s="39" t="s">
        <v>14</v>
      </c>
      <c r="B13" s="41"/>
      <c r="C13" s="41"/>
      <c r="D13" s="41"/>
      <c r="E13" s="40"/>
      <c r="F13" s="29"/>
      <c r="G13" s="38"/>
      <c r="H13" s="42"/>
      <c r="I13" s="42" t="s">
        <v>15</v>
      </c>
    </row>
    <row r="14" spans="1:9" ht="25.5" customHeight="1" x14ac:dyDescent="0.2">
      <c r="A14" s="20" t="s">
        <v>16</v>
      </c>
      <c r="B14" s="21"/>
      <c r="C14" s="21"/>
      <c r="D14" s="21"/>
      <c r="E14" s="22"/>
      <c r="F14" s="43" t="s">
        <v>17</v>
      </c>
      <c r="G14" s="38"/>
    </row>
    <row r="15" spans="1:9" ht="12.75" customHeight="1" thickBot="1" x14ac:dyDescent="0.25">
      <c r="A15" s="39" t="s">
        <v>18</v>
      </c>
      <c r="B15" s="41"/>
      <c r="C15" s="41"/>
      <c r="D15" s="41"/>
      <c r="E15" s="40"/>
      <c r="F15" s="29"/>
      <c r="G15" s="38"/>
    </row>
    <row r="16" spans="1:9" ht="13.5" customHeight="1" thickBot="1" x14ac:dyDescent="0.25">
      <c r="A16" s="2"/>
    </row>
    <row r="17" spans="1:9" s="44" customFormat="1" ht="13.5" customHeight="1" thickBot="1" x14ac:dyDescent="0.25">
      <c r="A17" s="45" t="s">
        <v>19</v>
      </c>
      <c r="B17" s="47"/>
      <c r="C17" s="47"/>
      <c r="D17" s="47"/>
      <c r="E17" s="47"/>
      <c r="F17" s="47"/>
      <c r="G17" s="47"/>
      <c r="H17" s="47"/>
      <c r="I17" s="46"/>
    </row>
    <row r="18" spans="1:9" s="44" customFormat="1" ht="14.25" customHeight="1" thickBot="1" x14ac:dyDescent="0.25">
      <c r="A18" s="48" t="s">
        <v>20</v>
      </c>
      <c r="B18" s="50"/>
      <c r="C18" s="50"/>
      <c r="D18" s="50"/>
      <c r="E18" s="50"/>
      <c r="F18" s="50"/>
      <c r="G18" s="50"/>
      <c r="H18" s="50"/>
      <c r="I18" s="49"/>
    </row>
    <row r="19" spans="1:9" s="44" customFormat="1" ht="13.5" customHeight="1" thickBot="1" x14ac:dyDescent="0.25">
      <c r="A19" s="51"/>
      <c r="B19" s="53"/>
      <c r="C19" s="53"/>
      <c r="D19" s="53"/>
      <c r="E19" s="53"/>
      <c r="F19" s="53"/>
      <c r="G19" s="53"/>
      <c r="H19" s="53"/>
      <c r="I19" s="52"/>
    </row>
    <row r="20" spans="1:9" s="44" customFormat="1" ht="13.5" customHeight="1" thickBot="1" x14ac:dyDescent="0.25">
      <c r="A20" s="45" t="s">
        <v>21</v>
      </c>
      <c r="B20" s="47"/>
      <c r="C20" s="47"/>
      <c r="D20" s="47"/>
      <c r="E20" s="47"/>
      <c r="F20" s="47"/>
      <c r="G20" s="47"/>
      <c r="H20" s="47"/>
      <c r="I20" s="46"/>
    </row>
    <row r="21" spans="1:9" s="44" customFormat="1" ht="13.5" customHeight="1" thickBot="1" x14ac:dyDescent="0.25">
      <c r="A21" s="51"/>
      <c r="B21" s="53"/>
      <c r="C21" s="53"/>
      <c r="D21" s="53"/>
      <c r="E21" s="53"/>
      <c r="F21" s="53"/>
      <c r="G21" s="53"/>
      <c r="H21" s="53"/>
      <c r="I21" s="52"/>
    </row>
    <row r="22" spans="1:9" s="44" customFormat="1" ht="13.5" customHeight="1" thickBot="1" x14ac:dyDescent="0.25">
      <c r="A22" s="51"/>
      <c r="B22" s="53"/>
      <c r="C22" s="53"/>
      <c r="D22" s="53"/>
      <c r="E22" s="53"/>
      <c r="F22" s="53"/>
      <c r="G22" s="53"/>
      <c r="H22" s="53"/>
      <c r="I22" s="52"/>
    </row>
    <row r="23" spans="1:9" s="44" customFormat="1" ht="13.5" customHeight="1" thickBot="1" x14ac:dyDescent="0.25">
      <c r="A23" s="54" t="s">
        <v>22</v>
      </c>
      <c r="B23" s="56" t="s">
        <v>23</v>
      </c>
      <c r="C23" s="58"/>
      <c r="D23" s="58"/>
      <c r="E23" s="58"/>
      <c r="F23" s="58"/>
      <c r="G23" s="58"/>
      <c r="H23" s="58"/>
      <c r="I23" s="57"/>
    </row>
    <row r="24" spans="1:9" s="44" customFormat="1" ht="67.5" customHeight="1" thickBot="1" x14ac:dyDescent="0.25">
      <c r="A24" s="55"/>
      <c r="B24" s="59" t="s">
        <v>24</v>
      </c>
      <c r="C24" s="59" t="s">
        <v>25</v>
      </c>
      <c r="D24" s="59" t="s">
        <v>26</v>
      </c>
      <c r="E24" s="59" t="s">
        <v>27</v>
      </c>
      <c r="F24" s="59" t="s">
        <v>28</v>
      </c>
      <c r="G24" s="59" t="s">
        <v>29</v>
      </c>
      <c r="H24" s="59"/>
      <c r="I24" s="59" t="s">
        <v>30</v>
      </c>
    </row>
    <row r="25" spans="1:9" s="60" customFormat="1" ht="13.5" customHeight="1" thickBot="1" x14ac:dyDescent="0.25">
      <c r="A25" s="61">
        <v>1</v>
      </c>
      <c r="B25" s="62">
        <v>2</v>
      </c>
      <c r="C25" s="62">
        <v>3</v>
      </c>
      <c r="D25" s="63">
        <v>4</v>
      </c>
      <c r="E25" s="62">
        <v>5</v>
      </c>
      <c r="F25" s="62">
        <v>6</v>
      </c>
      <c r="G25" s="62">
        <v>7</v>
      </c>
      <c r="H25" s="62">
        <v>8</v>
      </c>
      <c r="I25" s="64">
        <v>9</v>
      </c>
    </row>
    <row r="26" spans="1:9" s="44" customFormat="1" x14ac:dyDescent="0.2">
      <c r="A26" s="65" t="s">
        <v>31</v>
      </c>
      <c r="B26" s="65"/>
      <c r="C26" s="65"/>
      <c r="D26" s="65"/>
      <c r="E26" s="65"/>
      <c r="F26" s="65"/>
    </row>
    <row r="27" spans="1:9" s="44" customFormat="1" x14ac:dyDescent="0.2"/>
  </sheetData>
  <mergeCells count="26">
    <mergeCell ref="A23:A24"/>
    <mergeCell ref="B23:I23"/>
    <mergeCell ref="A26:F26"/>
    <mergeCell ref="A17:I17"/>
    <mergeCell ref="A18:I18"/>
    <mergeCell ref="A19:I19"/>
    <mergeCell ref="A20:I20"/>
    <mergeCell ref="A21:I21"/>
    <mergeCell ref="A22:I22"/>
    <mergeCell ref="A11:E11"/>
    <mergeCell ref="A12:E12"/>
    <mergeCell ref="F12:F13"/>
    <mergeCell ref="A13:E13"/>
    <mergeCell ref="A14:E14"/>
    <mergeCell ref="F14:F15"/>
    <mergeCell ref="A15:E15"/>
    <mergeCell ref="A1:G1"/>
    <mergeCell ref="A3:G3"/>
    <mergeCell ref="D4:E4"/>
    <mergeCell ref="A6:E6"/>
    <mergeCell ref="G6:I6"/>
    <mergeCell ref="A8:E8"/>
    <mergeCell ref="G8:I11"/>
    <mergeCell ref="A9:E9"/>
    <mergeCell ref="F9:F10"/>
    <mergeCell ref="A10:E10"/>
  </mergeCells>
  <pageMargins left="0.59055118110236227" right="0.39370078740157483" top="0.39370078740157483" bottom="0.39370078740157483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BF984-6651-4B3F-986E-164C312262E3}">
  <dimension ref="A2:K34"/>
  <sheetViews>
    <sheetView topLeftCell="A18" workbookViewId="0">
      <selection activeCell="E43" sqref="E43"/>
    </sheetView>
  </sheetViews>
  <sheetFormatPr defaultColWidth="9.33203125" defaultRowHeight="11.25" customHeight="1" x14ac:dyDescent="0.2"/>
  <cols>
    <col min="1" max="1" width="42" style="67" customWidth="1"/>
    <col min="2" max="2" width="6.33203125" style="68" customWidth="1"/>
    <col min="3" max="3" width="10.5" style="69" customWidth="1"/>
    <col min="4" max="4" width="19.1640625" style="70" customWidth="1"/>
    <col min="5" max="5" width="20.83203125" style="70" customWidth="1"/>
    <col min="6" max="6" width="9.33203125" style="66" hidden="1" customWidth="1"/>
    <col min="7" max="7" width="9.33203125" style="71" hidden="1" customWidth="1"/>
    <col min="8" max="9" width="9.33203125" style="66" hidden="1" customWidth="1"/>
    <col min="10" max="11" width="9.33203125" style="71" hidden="1" customWidth="1"/>
    <col min="12" max="16384" width="9.33203125" style="66"/>
  </cols>
  <sheetData>
    <row r="2" spans="1:11" s="72" customFormat="1" ht="67.5" customHeight="1" x14ac:dyDescent="0.2">
      <c r="A2" s="73" t="s">
        <v>32</v>
      </c>
      <c r="B2" s="74" t="s">
        <v>33</v>
      </c>
      <c r="C2" s="75" t="s">
        <v>34</v>
      </c>
      <c r="D2" s="76" t="s">
        <v>104</v>
      </c>
      <c r="E2" s="77" t="s">
        <v>35</v>
      </c>
      <c r="G2" s="78"/>
      <c r="J2" s="78"/>
      <c r="K2" s="78"/>
    </row>
    <row r="3" spans="1:11" s="79" customFormat="1" ht="11.25" customHeight="1" x14ac:dyDescent="0.2">
      <c r="A3" s="80" t="s">
        <v>36</v>
      </c>
      <c r="B3" s="81" t="s">
        <v>37</v>
      </c>
      <c r="C3" s="82">
        <v>1</v>
      </c>
      <c r="D3" s="82">
        <v>2</v>
      </c>
      <c r="E3" s="82">
        <v>3</v>
      </c>
      <c r="G3" s="83"/>
      <c r="J3" s="83"/>
      <c r="K3" s="83"/>
    </row>
    <row r="4" spans="1:11" ht="55.5" customHeight="1" x14ac:dyDescent="0.2">
      <c r="A4" s="84" t="s">
        <v>38</v>
      </c>
      <c r="B4" s="81" t="s">
        <v>39</v>
      </c>
      <c r="C4" s="85">
        <v>54694</v>
      </c>
      <c r="D4" s="86">
        <v>321928.3</v>
      </c>
      <c r="E4" s="86">
        <v>5885.99</v>
      </c>
      <c r="F4" s="66" t="e">
        <f>[1]Dodatok1!#REF!</f>
        <v>#REF!</v>
      </c>
      <c r="G4" s="87" t="e">
        <f t="shared" ref="G4:G15" si="0">F4-C4</f>
        <v>#REF!</v>
      </c>
      <c r="H4" s="69">
        <f>SUM(C5:C15)</f>
        <v>32264</v>
      </c>
      <c r="I4" s="70">
        <f>SUM(D5:D17)</f>
        <v>321928.3</v>
      </c>
      <c r="J4" s="87">
        <f>H4-C4</f>
        <v>-22430</v>
      </c>
      <c r="K4" s="88">
        <f>I4-D4</f>
        <v>0</v>
      </c>
    </row>
    <row r="5" spans="1:11" ht="12.75" customHeight="1" x14ac:dyDescent="0.2">
      <c r="A5" s="84" t="s">
        <v>40</v>
      </c>
      <c r="B5" s="81" t="s">
        <v>41</v>
      </c>
      <c r="C5" s="85">
        <v>4</v>
      </c>
      <c r="D5" s="86">
        <v>3.1</v>
      </c>
      <c r="E5" s="86">
        <v>778.5</v>
      </c>
      <c r="F5" s="66" t="e">
        <f>[1]Dodatok1!#REF!</f>
        <v>#REF!</v>
      </c>
      <c r="G5" s="87" t="e">
        <f t="shared" si="0"/>
        <v>#REF!</v>
      </c>
    </row>
    <row r="6" spans="1:11" ht="12.75" customHeight="1" x14ac:dyDescent="0.2">
      <c r="A6" s="84" t="s">
        <v>42</v>
      </c>
      <c r="B6" s="81" t="s">
        <v>43</v>
      </c>
      <c r="C6" s="85">
        <v>22</v>
      </c>
      <c r="D6" s="86">
        <v>20.399999999999999</v>
      </c>
      <c r="E6" s="86">
        <v>927.66</v>
      </c>
      <c r="F6" s="66" t="e">
        <f>[1]Dodatok1!#REF!</f>
        <v>#REF!</v>
      </c>
      <c r="G6" s="87" t="e">
        <f t="shared" si="0"/>
        <v>#REF!</v>
      </c>
    </row>
    <row r="7" spans="1:11" ht="12.75" customHeight="1" x14ac:dyDescent="0.2">
      <c r="A7" s="84" t="s">
        <v>44</v>
      </c>
      <c r="B7" s="81" t="s">
        <v>45</v>
      </c>
      <c r="C7" s="85">
        <v>0</v>
      </c>
      <c r="D7" s="86">
        <v>0</v>
      </c>
      <c r="E7" s="86">
        <v>0</v>
      </c>
      <c r="F7" s="66" t="e">
        <f>[1]Dodatok1!#REF!</f>
        <v>#REF!</v>
      </c>
      <c r="G7" s="87" t="e">
        <f t="shared" si="0"/>
        <v>#REF!</v>
      </c>
    </row>
    <row r="8" spans="1:11" ht="12.75" customHeight="1" x14ac:dyDescent="0.2">
      <c r="A8" s="84" t="s">
        <v>46</v>
      </c>
      <c r="B8" s="81" t="s">
        <v>47</v>
      </c>
      <c r="C8" s="85">
        <v>1</v>
      </c>
      <c r="D8" s="86">
        <v>1.1000000000000001</v>
      </c>
      <c r="E8" s="86">
        <v>1113.26</v>
      </c>
      <c r="F8" s="66" t="e">
        <f>[1]Dodatok1!#REF!</f>
        <v>#REF!</v>
      </c>
      <c r="G8" s="87" t="e">
        <f t="shared" si="0"/>
        <v>#REF!</v>
      </c>
    </row>
    <row r="9" spans="1:11" ht="12.75" customHeight="1" x14ac:dyDescent="0.2">
      <c r="A9" s="84" t="s">
        <v>48</v>
      </c>
      <c r="B9" s="81" t="s">
        <v>49</v>
      </c>
      <c r="C9" s="85">
        <v>70</v>
      </c>
      <c r="D9" s="86">
        <v>90.7</v>
      </c>
      <c r="E9" s="86">
        <v>1295.8699999999999</v>
      </c>
      <c r="F9" s="66" t="e">
        <f>[1]Dodatok1!#REF!</f>
        <v>#REF!</v>
      </c>
      <c r="G9" s="87" t="e">
        <f t="shared" si="0"/>
        <v>#REF!</v>
      </c>
    </row>
    <row r="10" spans="1:11" ht="12.75" customHeight="1" x14ac:dyDescent="0.2">
      <c r="A10" s="84" t="s">
        <v>50</v>
      </c>
      <c r="B10" s="81" t="s">
        <v>51</v>
      </c>
      <c r="C10" s="85">
        <v>8</v>
      </c>
      <c r="D10" s="86">
        <v>10.9</v>
      </c>
      <c r="E10" s="86">
        <v>1359.23</v>
      </c>
      <c r="F10" s="66" t="e">
        <f>[1]Dodatok1!#REF!</f>
        <v>#REF!</v>
      </c>
      <c r="G10" s="87" t="e">
        <f t="shared" si="0"/>
        <v>#REF!</v>
      </c>
    </row>
    <row r="11" spans="1:11" ht="12.75" customHeight="1" x14ac:dyDescent="0.2">
      <c r="A11" s="84" t="s">
        <v>52</v>
      </c>
      <c r="B11" s="81" t="s">
        <v>53</v>
      </c>
      <c r="C11" s="85">
        <v>8</v>
      </c>
      <c r="D11" s="86">
        <v>11.4</v>
      </c>
      <c r="E11" s="86">
        <v>1419.1</v>
      </c>
      <c r="F11" s="66" t="e">
        <f>[1]Dodatok1!#REF!</f>
        <v>#REF!</v>
      </c>
      <c r="G11" s="87" t="e">
        <f t="shared" si="0"/>
        <v>#REF!</v>
      </c>
    </row>
    <row r="12" spans="1:11" ht="12.75" customHeight="1" x14ac:dyDescent="0.2">
      <c r="A12" s="84" t="s">
        <v>54</v>
      </c>
      <c r="B12" s="81" t="s">
        <v>55</v>
      </c>
      <c r="C12" s="85">
        <v>227</v>
      </c>
      <c r="D12" s="86">
        <v>383.8</v>
      </c>
      <c r="E12" s="86">
        <v>1690.72</v>
      </c>
      <c r="F12" s="66" t="e">
        <f>[1]Dodatok1!#REF!</f>
        <v>#REF!</v>
      </c>
      <c r="G12" s="87" t="e">
        <f t="shared" si="0"/>
        <v>#REF!</v>
      </c>
    </row>
    <row r="13" spans="1:11" ht="12.75" customHeight="1" x14ac:dyDescent="0.2">
      <c r="A13" s="84" t="s">
        <v>56</v>
      </c>
      <c r="B13" s="81" t="s">
        <v>57</v>
      </c>
      <c r="C13" s="85">
        <v>5740</v>
      </c>
      <c r="D13" s="86">
        <v>15042.5</v>
      </c>
      <c r="E13" s="86">
        <v>2620.65</v>
      </c>
      <c r="F13" s="66" t="e">
        <f>[1]Dodatok1!#REF!</f>
        <v>#REF!</v>
      </c>
      <c r="G13" s="87" t="e">
        <f t="shared" si="0"/>
        <v>#REF!</v>
      </c>
    </row>
    <row r="14" spans="1:11" ht="12.75" customHeight="1" x14ac:dyDescent="0.2">
      <c r="A14" s="84" t="s">
        <v>58</v>
      </c>
      <c r="B14" s="81" t="s">
        <v>59</v>
      </c>
      <c r="C14" s="85">
        <v>19061</v>
      </c>
      <c r="D14" s="86">
        <v>70710.2</v>
      </c>
      <c r="E14" s="86">
        <v>3709.68</v>
      </c>
      <c r="F14" s="66" t="e">
        <f>[1]Dodatok1!#REF!</f>
        <v>#REF!</v>
      </c>
      <c r="G14" s="87" t="e">
        <f t="shared" si="0"/>
        <v>#REF!</v>
      </c>
    </row>
    <row r="15" spans="1:11" ht="12.75" customHeight="1" x14ac:dyDescent="0.2">
      <c r="A15" s="84" t="s">
        <v>60</v>
      </c>
      <c r="B15" s="81" t="s">
        <v>61</v>
      </c>
      <c r="C15" s="85">
        <v>7123</v>
      </c>
      <c r="D15" s="86">
        <v>31547.1</v>
      </c>
      <c r="E15" s="86">
        <v>4428.91</v>
      </c>
      <c r="F15" s="66" t="e">
        <f>[1]Dodatok1!#REF!</f>
        <v>#REF!</v>
      </c>
      <c r="G15" s="87" t="e">
        <f t="shared" si="0"/>
        <v>#REF!</v>
      </c>
    </row>
    <row r="16" spans="1:11" ht="12.75" customHeight="1" x14ac:dyDescent="0.2">
      <c r="A16" s="84" t="s">
        <v>62</v>
      </c>
      <c r="B16" s="81" t="s">
        <v>63</v>
      </c>
      <c r="C16" s="85">
        <v>16377</v>
      </c>
      <c r="D16" s="86">
        <v>114378.5</v>
      </c>
      <c r="E16" s="86">
        <v>6984.1</v>
      </c>
      <c r="G16" s="87"/>
    </row>
    <row r="17" spans="1:11" ht="12.75" customHeight="1" x14ac:dyDescent="0.2">
      <c r="A17" s="84" t="s">
        <v>64</v>
      </c>
      <c r="B17" s="89" t="s">
        <v>65</v>
      </c>
      <c r="C17" s="85">
        <v>6053</v>
      </c>
      <c r="D17" s="86">
        <v>89728.6</v>
      </c>
      <c r="E17" s="86">
        <v>14823.82</v>
      </c>
      <c r="F17" s="66" t="e">
        <f>[1]Dodatok1!#REF!</f>
        <v>#REF!</v>
      </c>
      <c r="G17" s="87" t="e">
        <f t="shared" ref="G17:G26" si="1">F17-C17</f>
        <v>#REF!</v>
      </c>
    </row>
    <row r="18" spans="1:11" ht="45.75" customHeight="1" x14ac:dyDescent="0.2">
      <c r="A18" s="84" t="s">
        <v>66</v>
      </c>
      <c r="B18" s="89" t="s">
        <v>67</v>
      </c>
      <c r="C18" s="85">
        <v>36509</v>
      </c>
      <c r="D18" s="86">
        <v>234605.3</v>
      </c>
      <c r="E18" s="86">
        <v>6425.96</v>
      </c>
      <c r="F18" s="69" t="e">
        <f>'[2]Dodatok 2'!#REF!</f>
        <v>#REF!</v>
      </c>
      <c r="G18" s="87" t="e">
        <f t="shared" si="1"/>
        <v>#REF!</v>
      </c>
      <c r="H18" s="69">
        <f>SUM(C18:C23)</f>
        <v>54694</v>
      </c>
      <c r="I18" s="70">
        <f>SUM(D18:D23)</f>
        <v>321928.3</v>
      </c>
      <c r="J18" s="87">
        <f>H18-C4</f>
        <v>0</v>
      </c>
      <c r="K18" s="88">
        <f>I18-D4</f>
        <v>0</v>
      </c>
    </row>
    <row r="19" spans="1:11" ht="14.25" customHeight="1" x14ac:dyDescent="0.2">
      <c r="A19" s="84" t="s">
        <v>68</v>
      </c>
      <c r="B19" s="89" t="s">
        <v>69</v>
      </c>
      <c r="C19" s="85">
        <v>14743</v>
      </c>
      <c r="D19" s="86">
        <v>71423</v>
      </c>
      <c r="E19" s="86">
        <v>4844.54</v>
      </c>
      <c r="F19" s="69" t="e">
        <f>'[2]Dodatok 2'!#REF!</f>
        <v>#REF!</v>
      </c>
      <c r="G19" s="87" t="e">
        <f t="shared" si="1"/>
        <v>#REF!</v>
      </c>
    </row>
    <row r="20" spans="1:11" ht="14.25" customHeight="1" x14ac:dyDescent="0.2">
      <c r="A20" s="84" t="s">
        <v>70</v>
      </c>
      <c r="B20" s="89" t="s">
        <v>71</v>
      </c>
      <c r="C20" s="85">
        <v>2553</v>
      </c>
      <c r="D20" s="86">
        <v>9626.6</v>
      </c>
      <c r="E20" s="86">
        <v>3770.69</v>
      </c>
      <c r="F20" s="69" t="e">
        <f>'[2]Dodatok 2'!#REF!</f>
        <v>#REF!</v>
      </c>
      <c r="G20" s="87" t="e">
        <f t="shared" si="1"/>
        <v>#REF!</v>
      </c>
    </row>
    <row r="21" spans="1:11" ht="14.25" customHeight="1" x14ac:dyDescent="0.2">
      <c r="A21" s="84" t="s">
        <v>72</v>
      </c>
      <c r="B21" s="89" t="s">
        <v>73</v>
      </c>
      <c r="C21" s="85">
        <v>662</v>
      </c>
      <c r="D21" s="86">
        <v>4592.5</v>
      </c>
      <c r="E21" s="86">
        <v>6937.31</v>
      </c>
      <c r="F21" s="69" t="e">
        <f>'[2]Dodatok 2'!#REF!</f>
        <v>#REF!</v>
      </c>
      <c r="G21" s="87" t="e">
        <f t="shared" si="1"/>
        <v>#REF!</v>
      </c>
    </row>
    <row r="22" spans="1:11" ht="14.25" customHeight="1" x14ac:dyDescent="0.2">
      <c r="A22" s="84" t="s">
        <v>74</v>
      </c>
      <c r="B22" s="89" t="s">
        <v>75</v>
      </c>
      <c r="C22" s="85">
        <v>217</v>
      </c>
      <c r="D22" s="86">
        <v>575.9</v>
      </c>
      <c r="E22" s="86">
        <v>2653.75</v>
      </c>
      <c r="F22" s="69" t="e">
        <f>'[2]Dodatok 2'!#REF!</f>
        <v>#REF!</v>
      </c>
      <c r="G22" s="87" t="e">
        <f t="shared" si="1"/>
        <v>#REF!</v>
      </c>
    </row>
    <row r="23" spans="1:11" ht="14.25" customHeight="1" x14ac:dyDescent="0.2">
      <c r="A23" s="84" t="s">
        <v>76</v>
      </c>
      <c r="B23" s="89" t="s">
        <v>77</v>
      </c>
      <c r="C23" s="85">
        <v>10</v>
      </c>
      <c r="D23" s="86">
        <v>1105</v>
      </c>
      <c r="E23" s="86">
        <v>110502.26</v>
      </c>
      <c r="F23" s="69" t="e">
        <f>'[2]Dodatok 2'!#REF!</f>
        <v>#REF!</v>
      </c>
      <c r="G23" s="87" t="e">
        <f t="shared" si="1"/>
        <v>#REF!</v>
      </c>
    </row>
    <row r="24" spans="1:11" ht="42.75" customHeight="1" x14ac:dyDescent="0.2">
      <c r="A24" s="84" t="s">
        <v>78</v>
      </c>
      <c r="B24" s="89" t="s">
        <v>79</v>
      </c>
      <c r="C24" s="85">
        <v>417</v>
      </c>
      <c r="D24" s="86">
        <v>701.1</v>
      </c>
      <c r="E24" s="86">
        <v>1681.26</v>
      </c>
      <c r="F24" s="69" t="e">
        <f>'[3]Dodatok 3'!#REF!</f>
        <v>#REF!</v>
      </c>
      <c r="G24" s="87" t="e">
        <f t="shared" si="1"/>
        <v>#REF!</v>
      </c>
      <c r="H24" s="69">
        <f>SUM(C24:C26)</f>
        <v>54694</v>
      </c>
      <c r="I24" s="70">
        <f>SUM(D24:D26)</f>
        <v>321928.3</v>
      </c>
      <c r="J24" s="87">
        <f>H24-C4</f>
        <v>0</v>
      </c>
      <c r="K24" s="88">
        <f>I24-D4</f>
        <v>0</v>
      </c>
    </row>
    <row r="25" spans="1:11" ht="11.25" customHeight="1" x14ac:dyDescent="0.2">
      <c r="A25" s="84" t="s">
        <v>80</v>
      </c>
      <c r="B25" s="89" t="s">
        <v>81</v>
      </c>
      <c r="C25" s="85">
        <v>4929</v>
      </c>
      <c r="D25" s="86">
        <v>12790.7</v>
      </c>
      <c r="E25" s="86">
        <v>2595</v>
      </c>
      <c r="F25" s="69" t="e">
        <f>'[3]Dodatok 3'!#REF!</f>
        <v>#REF!</v>
      </c>
      <c r="G25" s="87" t="e">
        <f t="shared" si="1"/>
        <v>#REF!</v>
      </c>
    </row>
    <row r="26" spans="1:11" ht="11.25" customHeight="1" x14ac:dyDescent="0.2">
      <c r="A26" s="84" t="s">
        <v>82</v>
      </c>
      <c r="B26" s="89" t="s">
        <v>83</v>
      </c>
      <c r="C26" s="85">
        <v>49348</v>
      </c>
      <c r="D26" s="86">
        <v>308436.5</v>
      </c>
      <c r="E26" s="86">
        <v>6250.23</v>
      </c>
      <c r="F26" s="69" t="e">
        <f>'[3]Dodatok 3'!#REF!</f>
        <v>#REF!</v>
      </c>
      <c r="G26" s="87" t="e">
        <f t="shared" si="1"/>
        <v>#REF!</v>
      </c>
    </row>
    <row r="27" spans="1:11" s="94" customFormat="1" ht="22.5" customHeight="1" x14ac:dyDescent="0.2">
      <c r="A27" s="84" t="s">
        <v>99</v>
      </c>
      <c r="B27" s="89" t="s">
        <v>85</v>
      </c>
      <c r="C27" s="85">
        <v>0</v>
      </c>
      <c r="D27" s="86">
        <v>0</v>
      </c>
      <c r="E27" s="86">
        <v>0</v>
      </c>
      <c r="F27" s="92"/>
      <c r="G27" s="92"/>
    </row>
    <row r="28" spans="1:11" ht="22.5" customHeight="1" x14ac:dyDescent="0.2">
      <c r="A28" s="84" t="s">
        <v>86</v>
      </c>
      <c r="B28" s="89" t="s">
        <v>87</v>
      </c>
      <c r="C28" s="85">
        <v>0</v>
      </c>
      <c r="D28" s="86">
        <v>0</v>
      </c>
      <c r="E28" s="86">
        <v>0</v>
      </c>
    </row>
    <row r="29" spans="1:11" s="94" customFormat="1" ht="6.75" customHeight="1" x14ac:dyDescent="0.2">
      <c r="A29" s="95"/>
      <c r="B29" s="96"/>
      <c r="C29" s="97"/>
      <c r="D29" s="98"/>
      <c r="E29" s="98"/>
    </row>
    <row r="30" spans="1:11" ht="11.25" customHeight="1" x14ac:dyDescent="0.2">
      <c r="A30" s="99" t="s">
        <v>88</v>
      </c>
      <c r="B30" s="99"/>
      <c r="C30" s="99"/>
      <c r="D30" s="99"/>
      <c r="E30" s="99"/>
      <c r="G30" s="66"/>
      <c r="H30" s="71"/>
      <c r="I30" s="71"/>
      <c r="J30" s="66"/>
      <c r="K30" s="66"/>
    </row>
    <row r="31" spans="1:11" ht="11.25" customHeight="1" x14ac:dyDescent="0.2">
      <c r="A31" s="99"/>
      <c r="B31" s="99"/>
      <c r="C31" s="99"/>
      <c r="D31" s="99"/>
      <c r="E31" s="99"/>
      <c r="G31" s="66"/>
      <c r="H31" s="71"/>
      <c r="I31" s="71"/>
      <c r="J31" s="66"/>
      <c r="K31" s="66"/>
    </row>
    <row r="32" spans="1:11" ht="40.5" customHeight="1" x14ac:dyDescent="0.2">
      <c r="A32" s="100" t="s">
        <v>101</v>
      </c>
      <c r="B32" s="100"/>
      <c r="C32" s="100"/>
      <c r="D32" s="100" t="s">
        <v>102</v>
      </c>
      <c r="E32" s="100"/>
      <c r="F32" s="100"/>
      <c r="G32" s="100"/>
    </row>
    <row r="33" spans="1:7" ht="11.25" customHeight="1" x14ac:dyDescent="0.2">
      <c r="A33" s="90"/>
      <c r="B33" s="91"/>
      <c r="C33" s="92"/>
      <c r="D33" s="93"/>
      <c r="E33" s="93"/>
      <c r="F33" s="94"/>
      <c r="G33" s="94"/>
    </row>
    <row r="34" spans="1:7" ht="22.5" customHeight="1" x14ac:dyDescent="0.2">
      <c r="A34" s="100" t="s">
        <v>103</v>
      </c>
      <c r="B34" s="100"/>
      <c r="C34" s="100"/>
      <c r="D34" s="93"/>
      <c r="E34" s="93"/>
      <c r="F34" s="94"/>
      <c r="G34" s="94"/>
    </row>
  </sheetData>
  <mergeCells count="4">
    <mergeCell ref="A30:E31"/>
    <mergeCell ref="A32:C32"/>
    <mergeCell ref="D32:G32"/>
    <mergeCell ref="A34:C34"/>
  </mergeCells>
  <pageMargins left="0.39370078740157483" right="0.39370078740157483" top="0.39370078740157483" bottom="0.39370078740157483" header="0" footer="0.11811023622047245"/>
  <pageSetup paperSize="9" fitToHeight="42" orientation="portrait" r:id="rId1"/>
  <headerFooter>
    <oddFooter>&amp;R&amp;6&amp;P/&amp;N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8734F-F694-4D37-87F9-83D0631B2D42}">
  <dimension ref="B2:G12"/>
  <sheetViews>
    <sheetView workbookViewId="0">
      <selection activeCell="I28" sqref="I28"/>
    </sheetView>
  </sheetViews>
  <sheetFormatPr defaultColWidth="9.33203125" defaultRowHeight="12.75" x14ac:dyDescent="0.2"/>
  <sheetData>
    <row r="2" spans="2:7" x14ac:dyDescent="0.2">
      <c r="B2" s="2" t="s">
        <v>89</v>
      </c>
      <c r="G2" s="2" t="s">
        <v>90</v>
      </c>
    </row>
    <row r="3" spans="2:7" x14ac:dyDescent="0.2">
      <c r="B3" s="2" t="s">
        <v>39</v>
      </c>
      <c r="C3" s="85">
        <f>'5pf (раб)'!C4</f>
        <v>54694</v>
      </c>
      <c r="D3" s="2" t="s">
        <v>91</v>
      </c>
      <c r="E3" s="2" t="s">
        <v>92</v>
      </c>
      <c r="F3" s="85">
        <f>SUM('5pf (раб)'!C5:C17)</f>
        <v>54694</v>
      </c>
      <c r="G3" t="str">
        <f>IF(F3=C3,"+","-")</f>
        <v>+</v>
      </c>
    </row>
    <row r="4" spans="2:7" x14ac:dyDescent="0.2">
      <c r="B4" s="2" t="s">
        <v>39</v>
      </c>
      <c r="C4" s="85">
        <f>'5pf (раб)'!C4</f>
        <v>54694</v>
      </c>
      <c r="D4" s="2" t="s">
        <v>91</v>
      </c>
      <c r="E4" s="2" t="s">
        <v>93</v>
      </c>
      <c r="F4" s="85">
        <f>SUM('5pf (раб)'!C18:C23)</f>
        <v>54694</v>
      </c>
      <c r="G4" t="str">
        <f>IF(F4=C4,"+","-")</f>
        <v>+</v>
      </c>
    </row>
    <row r="5" spans="2:7" x14ac:dyDescent="0.2">
      <c r="B5" s="2" t="s">
        <v>39</v>
      </c>
      <c r="C5" s="85">
        <f>'5pf (раб)'!C4</f>
        <v>54694</v>
      </c>
      <c r="D5" s="2" t="s">
        <v>91</v>
      </c>
      <c r="E5" s="2" t="s">
        <v>94</v>
      </c>
      <c r="F5" s="85">
        <f>SUM('5pf (раб)'!C24:C26)</f>
        <v>54694</v>
      </c>
      <c r="G5" t="str">
        <f>IF(F5=C5,"+","-")</f>
        <v>+</v>
      </c>
    </row>
    <row r="6" spans="2:7" x14ac:dyDescent="0.2">
      <c r="B6" s="2" t="s">
        <v>39</v>
      </c>
      <c r="C6" s="85">
        <f>'5pf (раб)'!C4</f>
        <v>54694</v>
      </c>
      <c r="D6" s="2" t="s">
        <v>95</v>
      </c>
      <c r="E6" s="2" t="s">
        <v>85</v>
      </c>
      <c r="F6" s="85">
        <f>'5pf (раб)'!C27</f>
        <v>0</v>
      </c>
      <c r="G6" t="str">
        <f>IF(F6&lt;=C6,"+","-")</f>
        <v>+</v>
      </c>
    </row>
    <row r="8" spans="2:7" x14ac:dyDescent="0.2">
      <c r="B8" s="2" t="s">
        <v>97</v>
      </c>
    </row>
    <row r="9" spans="2:7" x14ac:dyDescent="0.2">
      <c r="B9" s="2" t="s">
        <v>39</v>
      </c>
      <c r="C9" s="86">
        <f>'5pf (раб)'!D4</f>
        <v>321928.3</v>
      </c>
      <c r="D9" s="2" t="s">
        <v>91</v>
      </c>
      <c r="E9" s="2" t="s">
        <v>92</v>
      </c>
      <c r="F9" s="86">
        <f>SUM('5pf (раб)'!D5:D17)</f>
        <v>321928.3</v>
      </c>
      <c r="G9" t="str">
        <f>IF(F9=C9,"+","-")</f>
        <v>+</v>
      </c>
    </row>
    <row r="10" spans="2:7" x14ac:dyDescent="0.2">
      <c r="B10" s="2" t="s">
        <v>39</v>
      </c>
      <c r="C10" s="86">
        <f>'5pf (раб)'!D4</f>
        <v>321928.3</v>
      </c>
      <c r="D10" s="2" t="s">
        <v>91</v>
      </c>
      <c r="E10" s="2" t="s">
        <v>93</v>
      </c>
      <c r="F10" s="86">
        <f>SUM('5pf (раб)'!D18:D23)</f>
        <v>321928.3</v>
      </c>
      <c r="G10" t="str">
        <f>IF(F10=C10,"+","-")</f>
        <v>+</v>
      </c>
    </row>
    <row r="11" spans="2:7" x14ac:dyDescent="0.2">
      <c r="B11" s="2" t="s">
        <v>39</v>
      </c>
      <c r="C11" s="86">
        <f>'5pf (раб)'!D4</f>
        <v>321928.3</v>
      </c>
      <c r="D11" s="2" t="s">
        <v>91</v>
      </c>
      <c r="E11" s="2" t="s">
        <v>94</v>
      </c>
      <c r="F11" s="86">
        <f>SUM('5pf (раб)'!D24:D26)</f>
        <v>321928.3</v>
      </c>
      <c r="G11" t="str">
        <f>IF(F11=C11,"+","-")</f>
        <v>+</v>
      </c>
    </row>
    <row r="12" spans="2:7" x14ac:dyDescent="0.2">
      <c r="B12" s="2" t="s">
        <v>39</v>
      </c>
      <c r="C12" s="86">
        <f>'5pf (раб)'!D4</f>
        <v>321928.3</v>
      </c>
      <c r="D12" s="2" t="s">
        <v>95</v>
      </c>
      <c r="E12" s="2" t="s">
        <v>85</v>
      </c>
      <c r="F12" s="86">
        <f>'5pf (раб)'!D27</f>
        <v>0</v>
      </c>
      <c r="G12" t="str">
        <f>IF(F12&lt;=C12,"+","-")</f>
        <v>+</v>
      </c>
    </row>
  </sheetData>
  <conditionalFormatting sqref="G3:G12">
    <cfRule type="cellIs" dxfId="1" priority="0" operator="equal">
      <formula>"+"</formula>
    </cfRule>
    <cfRule type="cellIs" dxfId="0" priority="0" operator="equal">
      <formula>"-"</formula>
    </cfRule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1</vt:i4>
      </vt:variant>
    </vt:vector>
  </HeadingPairs>
  <TitlesOfParts>
    <vt:vector size="7" baseType="lpstr">
      <vt:lpstr>5pf_titul</vt:lpstr>
      <vt:lpstr>5pf</vt:lpstr>
      <vt:lpstr>5pf Контроль</vt:lpstr>
      <vt:lpstr>5pf_titul (раб)</vt:lpstr>
      <vt:lpstr>5pf (раб)</vt:lpstr>
      <vt:lpstr>5pf (раб) Контроль</vt:lpstr>
      <vt:lpstr>'5pf'!Заголовки_для_друку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SPOV03</dc:creator>
  <cp:lastModifiedBy>Volyn PFU</cp:lastModifiedBy>
  <cp:lastPrinted>2026-04-03T11:31:15Z</cp:lastPrinted>
  <dcterms:created xsi:type="dcterms:W3CDTF">2026-04-03T11:23:20Z</dcterms:created>
  <dcterms:modified xsi:type="dcterms:W3CDTF">2026-04-03T11:31:37Z</dcterms:modified>
</cp:coreProperties>
</file>