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vity\2026\07\"/>
    </mc:Choice>
  </mc:AlternateContent>
  <xr:revisionPtr revIDLastSave="0" documentId="13_ncr:1_{87871FCA-0AAB-4AAC-8A99-8EF1AE92BCD4}" xr6:coauthVersionLast="47" xr6:coauthVersionMax="47" xr10:uidLastSave="{00000000-0000-0000-0000-000000000000}"/>
  <bookViews>
    <workbookView xWindow="-120" yWindow="-120" windowWidth="29040" windowHeight="15720" tabRatio="902" xr2:uid="{F50822AF-8093-4BFF-B0BF-2089B9E0F6F0}"/>
  </bookViews>
  <sheets>
    <sheet name="5pf_titul" sheetId="1" r:id="rId1"/>
    <sheet name="5pf" sheetId="2" r:id="rId2"/>
    <sheet name="5pf (раб)" sheetId="8" r:id="rId3"/>
  </sheets>
  <externalReferences>
    <externalReference r:id="rId4"/>
    <externalReference r:id="rId5"/>
    <externalReference r:id="rId6"/>
    <externalReference r:id="rId7"/>
  </externalReferences>
  <definedNames>
    <definedName name="_xlnm.Print_Titles" localSheetId="1">'5pf'!$3:$3</definedName>
    <definedName name="_xlnm.Print_Titles" localSheetId="2">'[1]5pf (rab)'!$3:$3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8" l="1"/>
  <c r="G26" i="8" s="1"/>
  <c r="F25" i="8"/>
  <c r="G25" i="8" s="1"/>
  <c r="F24" i="8"/>
  <c r="G24" i="8" s="1"/>
  <c r="F23" i="8"/>
  <c r="G23" i="8" s="1"/>
  <c r="F22" i="8"/>
  <c r="F21" i="8"/>
  <c r="F20" i="8"/>
  <c r="G20" i="8" s="1"/>
  <c r="F19" i="8"/>
  <c r="G19" i="8" s="1"/>
  <c r="F18" i="8"/>
  <c r="F17" i="8"/>
  <c r="G17" i="8" s="1"/>
  <c r="F15" i="8"/>
  <c r="G15" i="8" s="1"/>
  <c r="F14" i="8"/>
  <c r="G14" i="8" s="1"/>
  <c r="F13" i="8"/>
  <c r="G13" i="8" s="1"/>
  <c r="F12" i="8"/>
  <c r="G12" i="8" s="1"/>
  <c r="F11" i="8"/>
  <c r="G11" i="8" s="1"/>
  <c r="F10" i="8"/>
  <c r="G10" i="8" s="1"/>
  <c r="F9" i="8"/>
  <c r="G9" i="8" s="1"/>
  <c r="F8" i="8"/>
  <c r="G8" i="8" s="1"/>
  <c r="F7" i="8"/>
  <c r="G7" i="8" s="1"/>
  <c r="F6" i="8"/>
  <c r="G6" i="8" s="1"/>
  <c r="F5" i="8"/>
  <c r="G5" i="8" s="1"/>
  <c r="F4" i="8"/>
  <c r="G4" i="8" s="1"/>
  <c r="I24" i="8"/>
  <c r="K24" i="8" s="1"/>
  <c r="H24" i="8"/>
  <c r="J24" i="8" s="1"/>
  <c r="G22" i="8"/>
  <c r="G21" i="8"/>
  <c r="I18" i="8"/>
  <c r="K18" i="8" s="1"/>
  <c r="H18" i="8"/>
  <c r="J18" i="8" s="1"/>
  <c r="G18" i="8"/>
  <c r="I4" i="8"/>
  <c r="K4" i="8" s="1"/>
  <c r="H4" i="8"/>
  <c r="J4" i="8" s="1"/>
  <c r="G24" i="2"/>
  <c r="I24" i="2" s="1"/>
  <c r="F24" i="2"/>
  <c r="H24" i="2" s="1"/>
  <c r="G18" i="2"/>
  <c r="I18" i="2" s="1"/>
  <c r="F18" i="2"/>
  <c r="H18" i="2" s="1"/>
  <c r="G4" i="2"/>
  <c r="I4" i="2" s="1"/>
  <c r="F4" i="2"/>
  <c r="H4" i="2" s="1"/>
</calcChain>
</file>

<file path=xl/sharedStrings.xml><?xml version="1.0" encoding="utf-8"?>
<sst xmlns="http://schemas.openxmlformats.org/spreadsheetml/2006/main" count="156" uniqueCount="97">
  <si>
    <t xml:space="preserve">Державне статистичне спостереження </t>
  </si>
  <si>
    <t>ЗВІТ
про розподіл пенсіонерів за розмірами призначених місячних пенсій</t>
  </si>
  <si>
    <t xml:space="preserve">на </t>
  </si>
  <si>
    <t>Подають:</t>
  </si>
  <si>
    <t>Терміни подання</t>
  </si>
  <si>
    <t xml:space="preserve">Форма № 5-ПФ
</t>
  </si>
  <si>
    <t>Управління Пенсійного фонду України в районах, містах і районах у містах</t>
  </si>
  <si>
    <t xml:space="preserve">ЗАТВЕРДЖЕНО
Наказ Пенсійного фонду України
та Державного комітету статистики України
від 29.12.2003 р. № 127/471
</t>
  </si>
  <si>
    <t>– головним управлінням Пенсійного фонду України в Автономній Республіці Крим, областях, містах Києві та Севастополі</t>
  </si>
  <si>
    <t>2 числа після звітного періоду</t>
  </si>
  <si>
    <t>– районним,міським відділам статистики</t>
  </si>
  <si>
    <t>Головні управління Пенсійного фонду України в Автономній Республіці Крим, областях, містах Києві та Севастополі</t>
  </si>
  <si>
    <t>– Пенсійному фонду України</t>
  </si>
  <si>
    <t>5 числа після звітного періоду</t>
  </si>
  <si>
    <t>– головному управлінню статистики в Автономній Республіці Крим, обласним, Київському та Севастопольському міським управлінням статистики зведену інформацію по регіону та районах</t>
  </si>
  <si>
    <t>Квартальна</t>
  </si>
  <si>
    <t>Пенсійний фонд України зведену інформацію по Україні та регіонах</t>
  </si>
  <si>
    <t>8 числа після звітного періоду</t>
  </si>
  <si>
    <t>– Державному комітету статистики України</t>
  </si>
  <si>
    <t>Найменування організації-складача інформації</t>
  </si>
  <si>
    <t>Головне управління ПФУ в Волинській області</t>
  </si>
  <si>
    <t>Поштова адреса</t>
  </si>
  <si>
    <t>Код форми документа за ДКУД</t>
  </si>
  <si>
    <t>Коди організації-складача</t>
  </si>
  <si>
    <t>за ЄДРПОУ</t>
  </si>
  <si>
    <t>території (КОАТУУ)</t>
  </si>
  <si>
    <t>виду економічної діяльності (КВЕД)</t>
  </si>
  <si>
    <t>форми власності (КФВ)</t>
  </si>
  <si>
    <t>організаційно-правової форми господарювання (КОПФГ)</t>
  </si>
  <si>
    <t>міністерства, іншого центрального органу, якому підпорядкована організація складач інформації (СПОДУ)*</t>
  </si>
  <si>
    <t>КС</t>
  </si>
  <si>
    <t>* тільки для підприємств державної форми власності</t>
  </si>
  <si>
    <t>Назва показників</t>
  </si>
  <si>
    <t>№№ рядків</t>
  </si>
  <si>
    <t>Чисельність пенсіонерів усіх категорій (осіб)</t>
  </si>
  <si>
    <t>А</t>
  </si>
  <si>
    <t>Б</t>
  </si>
  <si>
    <t>Всього пенсіонерів (02-22)
 у тому числi одержують пенсії у загальній сумі:</t>
  </si>
  <si>
    <t>01</t>
  </si>
  <si>
    <t>до 3000 грн. Включно</t>
  </si>
  <si>
    <t>02</t>
  </si>
  <si>
    <t>від 3001 грн. до 4000 грн.</t>
  </si>
  <si>
    <t>03</t>
  </si>
  <si>
    <t>від 4001 грн. до 5000 грн.</t>
  </si>
  <si>
    <t>04</t>
  </si>
  <si>
    <t>від 5001 грн. до 6000 грн..</t>
  </si>
  <si>
    <t>05</t>
  </si>
  <si>
    <t>від 6001 грн. до 7000 грн.</t>
  </si>
  <si>
    <t>06</t>
  </si>
  <si>
    <t>від 7001 грн. до 8000 грн.</t>
  </si>
  <si>
    <t>07</t>
  </si>
  <si>
    <t>від 8001 грн. до 9000 грн.</t>
  </si>
  <si>
    <t>08</t>
  </si>
  <si>
    <t>від 9001 грн. до 10000 грн.</t>
  </si>
  <si>
    <t>09</t>
  </si>
  <si>
    <t>від 10001 грн. до 15000 грн.</t>
  </si>
  <si>
    <t>10</t>
  </si>
  <si>
    <t>від 15001 грн. до 20000 грн.</t>
  </si>
  <si>
    <t>11</t>
  </si>
  <si>
    <t>від 20001 грн. до 25000 грн.</t>
  </si>
  <si>
    <t>12</t>
  </si>
  <si>
    <t>від 25001 грн. до 30000 грн.</t>
  </si>
  <si>
    <t>13</t>
  </si>
  <si>
    <t>понад 30000 грн.</t>
  </si>
  <si>
    <t>14</t>
  </si>
  <si>
    <t>Із загального числа пенсіонерів (рядок 01) одержують пенсію:
- за віком</t>
  </si>
  <si>
    <t>15</t>
  </si>
  <si>
    <t>- по інвалідності</t>
  </si>
  <si>
    <t>16</t>
  </si>
  <si>
    <t>- у разі втрати годувальника</t>
  </si>
  <si>
    <t>17</t>
  </si>
  <si>
    <t>- за вислугу років</t>
  </si>
  <si>
    <t>18</t>
  </si>
  <si>
    <t>- соціальні пенсії</t>
  </si>
  <si>
    <t>19</t>
  </si>
  <si>
    <t>- довічне утримання суддів</t>
  </si>
  <si>
    <t>20</t>
  </si>
  <si>
    <t>Із загального числапенсіонерів (рядок 01) одержують пенсію:
- нижче прожиткового мінімуму</t>
  </si>
  <si>
    <t>21</t>
  </si>
  <si>
    <t>- у розмірі прожиткового мінімуму</t>
  </si>
  <si>
    <t>22</t>
  </si>
  <si>
    <t>- вище прожиткового мінімуму</t>
  </si>
  <si>
    <t>23</t>
  </si>
  <si>
    <t xml:space="preserve"> Із загального числа пенсіонерів (рядок 01) -  працюючі пенсіонери</t>
  </si>
  <si>
    <t>24</t>
  </si>
  <si>
    <t>Довідково: ті які працюють на спец посадах «виплата пенсій припинена»</t>
  </si>
  <si>
    <t>25</t>
  </si>
  <si>
    <t>Інформація надана без даних АРК, м.Севастополя, по Луганській та Донецькій областях без врахування даних по районах, які непідконтрольні українській владі</t>
  </si>
  <si>
    <t>"___" __________________ 20     р.</t>
  </si>
  <si>
    <t>від 5001 грн. до 6000 грн.</t>
  </si>
  <si>
    <t xml:space="preserve"> Із загального числа пенсіонерів (рядок 01) -  працюючі пенсіонери(85%  признач.розміру)</t>
  </si>
  <si>
    <t>Сума признач. місяч. пенсій з цільовою грошов. допомогою з урахув. інд. (тис.грн)</t>
  </si>
  <si>
    <t>Сер. розміри призн. пенсій з цільовою грош. допом. з урахув. інд. (грн. коп)</t>
  </si>
  <si>
    <t>Київський майдан, 6,  м. Луцьк, 43027</t>
  </si>
  <si>
    <t>01.07.2026</t>
  </si>
  <si>
    <t>Виконавець Оксана ШЕПАТКОВА    (0332) 281041
(прізвище, номер телефону)</t>
  </si>
  <si>
    <t>Керівник Олег ТРИБОЩУК
(підпис) (прізвище, ініціали)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</si>
</sst>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charset val="204"/>
    </font>
    <font>
      <sz val="8"/>
      <color indexed="10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6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0">
    <xf numFmtId="0" fontId="0" fillId="0" borderId="0" xfId="0"/>
    <xf numFmtId="0" fontId="19" fillId="0" borderId="0" xfId="0" applyFont="1"/>
    <xf numFmtId="0" fontId="23" fillId="0" borderId="0" xfId="0" applyFont="1"/>
    <xf numFmtId="49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/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0" fillId="0" borderId="0" xfId="0" applyAlignment="1">
      <alignment vertical="top" wrapText="1"/>
    </xf>
    <xf numFmtId="0" fontId="20" fillId="0" borderId="0" xfId="0" applyFont="1" applyAlignment="1">
      <alignment horizontal="center" vertical="top" wrapText="1"/>
    </xf>
    <xf numFmtId="0" fontId="0" fillId="0" borderId="0" xfId="0" applyProtection="1">
      <protection locked="0"/>
    </xf>
    <xf numFmtId="0" fontId="19" fillId="0" borderId="17" xfId="0" applyFont="1" applyBorder="1" applyAlignment="1" applyProtection="1">
      <alignment horizontal="center" vertical="top" wrapText="1"/>
      <protection locked="0"/>
    </xf>
    <xf numFmtId="1" fontId="0" fillId="0" borderId="0" xfId="0" applyNumberFormat="1" applyAlignment="1" applyProtection="1">
      <alignment horizontal="right"/>
      <protection locked="0"/>
    </xf>
    <xf numFmtId="1" fontId="19" fillId="0" borderId="18" xfId="0" applyNumberFormat="1" applyFont="1" applyBorder="1" applyAlignment="1" applyProtection="1">
      <alignment horizontal="right" vertical="top" wrapText="1"/>
      <protection locked="0"/>
    </xf>
    <xf numFmtId="1" fontId="19" fillId="0" borderId="17" xfId="0" applyNumberFormat="1" applyFont="1" applyBorder="1" applyAlignment="1" applyProtection="1">
      <alignment horizontal="right" vertical="top" wrapText="1"/>
      <protection locked="0"/>
    </xf>
    <xf numFmtId="0" fontId="19" fillId="0" borderId="19" xfId="0" applyFont="1" applyBorder="1" applyAlignment="1" applyProtection="1">
      <alignment horizontal="center" wrapText="1"/>
      <protection locked="0"/>
    </xf>
    <xf numFmtId="1" fontId="19" fillId="0" borderId="17" xfId="0" applyNumberFormat="1" applyFont="1" applyBorder="1" applyAlignment="1" applyProtection="1">
      <alignment horizontal="left" vertical="top" wrapText="1"/>
      <protection locked="0"/>
    </xf>
    <xf numFmtId="0" fontId="24" fillId="0" borderId="0" xfId="0" applyFont="1"/>
    <xf numFmtId="49" fontId="24" fillId="0" borderId="0" xfId="0" applyNumberFormat="1" applyFont="1" applyAlignment="1">
      <alignment wrapText="1"/>
    </xf>
    <xf numFmtId="49" fontId="24" fillId="0" borderId="0" xfId="0" applyNumberFormat="1" applyFont="1" applyAlignment="1">
      <alignment horizontal="center"/>
    </xf>
    <xf numFmtId="3" fontId="24" fillId="0" borderId="0" xfId="0" applyNumberFormat="1" applyFont="1"/>
    <xf numFmtId="4" fontId="24" fillId="0" borderId="0" xfId="0" applyNumberFormat="1" applyFont="1"/>
    <xf numFmtId="0" fontId="25" fillId="0" borderId="0" xfId="0" applyFont="1"/>
    <xf numFmtId="0" fontId="24" fillId="0" borderId="0" xfId="0" applyFont="1" applyAlignment="1">
      <alignment horizontal="left" vertical="top" wrapText="1"/>
    </xf>
    <xf numFmtId="49" fontId="24" fillId="0" borderId="24" xfId="0" applyNumberFormat="1" applyFont="1" applyBorder="1" applyAlignment="1">
      <alignment horizontal="center" vertical="center" wrapText="1"/>
    </xf>
    <xf numFmtId="49" fontId="24" fillId="0" borderId="24" xfId="0" applyNumberFormat="1" applyFont="1" applyBorder="1" applyAlignment="1">
      <alignment horizontal="center" vertical="top" wrapText="1"/>
    </xf>
    <xf numFmtId="3" fontId="24" fillId="0" borderId="25" xfId="0" applyNumberFormat="1" applyFont="1" applyBorder="1" applyAlignment="1">
      <alignment horizontal="center" vertical="top" wrapText="1"/>
    </xf>
    <xf numFmtId="4" fontId="24" fillId="0" borderId="26" xfId="0" applyNumberFormat="1" applyFont="1" applyBorder="1" applyAlignment="1">
      <alignment horizontal="center" vertical="top" wrapText="1"/>
    </xf>
    <xf numFmtId="4" fontId="24" fillId="0" borderId="25" xfId="0" applyNumberFormat="1" applyFont="1" applyBorder="1" applyAlignment="1">
      <alignment horizontal="center" vertical="top" wrapText="1"/>
    </xf>
    <xf numFmtId="0" fontId="25" fillId="0" borderId="0" xfId="0" applyFont="1" applyAlignment="1">
      <alignment horizontal="left" vertical="top" wrapText="1"/>
    </xf>
    <xf numFmtId="1" fontId="24" fillId="0" borderId="0" xfId="0" applyNumberFormat="1" applyFont="1"/>
    <xf numFmtId="49" fontId="24" fillId="0" borderId="25" xfId="0" applyNumberFormat="1" applyFont="1" applyBorder="1" applyAlignment="1">
      <alignment horizontal="center" wrapText="1"/>
    </xf>
    <xf numFmtId="49" fontId="24" fillId="0" borderId="25" xfId="0" applyNumberFormat="1" applyFont="1" applyBorder="1" applyAlignment="1">
      <alignment horizontal="center"/>
    </xf>
    <xf numFmtId="1" fontId="24" fillId="0" borderId="25" xfId="0" applyNumberFormat="1" applyFont="1" applyBorder="1" applyAlignment="1">
      <alignment horizontal="center"/>
    </xf>
    <xf numFmtId="1" fontId="25" fillId="0" borderId="0" xfId="0" applyNumberFormat="1" applyFont="1"/>
    <xf numFmtId="49" fontId="24" fillId="0" borderId="25" xfId="0" applyNumberFormat="1" applyFont="1" applyBorder="1" applyAlignment="1">
      <alignment wrapText="1"/>
    </xf>
    <xf numFmtId="3" fontId="22" fillId="0" borderId="25" xfId="0" applyNumberFormat="1" applyFont="1" applyBorder="1" applyAlignment="1">
      <alignment horizontal="right"/>
    </xf>
    <xf numFmtId="4" fontId="22" fillId="0" borderId="25" xfId="0" applyNumberFormat="1" applyFont="1" applyBorder="1" applyAlignment="1">
      <alignment horizontal="right"/>
    </xf>
    <xf numFmtId="3" fontId="25" fillId="0" borderId="0" xfId="0" applyNumberFormat="1" applyFont="1"/>
    <xf numFmtId="4" fontId="25" fillId="0" borderId="0" xfId="0" applyNumberFormat="1" applyFont="1"/>
    <xf numFmtId="49" fontId="22" fillId="0" borderId="25" xfId="0" applyNumberFormat="1" applyFont="1" applyBorder="1" applyAlignment="1">
      <alignment horizontal="center"/>
    </xf>
    <xf numFmtId="3" fontId="22" fillId="0" borderId="0" xfId="0" applyNumberFormat="1" applyFont="1"/>
    <xf numFmtId="0" fontId="22" fillId="0" borderId="0" xfId="0" applyFont="1"/>
    <xf numFmtId="49" fontId="24" fillId="0" borderId="27" xfId="0" applyNumberFormat="1" applyFont="1" applyBorder="1" applyAlignment="1">
      <alignment wrapText="1"/>
    </xf>
    <xf numFmtId="49" fontId="22" fillId="0" borderId="27" xfId="0" applyNumberFormat="1" applyFont="1" applyBorder="1" applyAlignment="1">
      <alignment horizontal="center"/>
    </xf>
    <xf numFmtId="3" fontId="22" fillId="0" borderId="27" xfId="0" applyNumberFormat="1" applyFont="1" applyBorder="1" applyAlignment="1">
      <alignment horizontal="right"/>
    </xf>
    <xf numFmtId="4" fontId="22" fillId="0" borderId="27" xfId="0" applyNumberFormat="1" applyFont="1" applyBorder="1" applyAlignment="1">
      <alignment horizontal="right"/>
    </xf>
    <xf numFmtId="0" fontId="19" fillId="0" borderId="10" xfId="0" applyFont="1" applyBorder="1" applyAlignment="1" applyProtection="1">
      <alignment horizontal="center" vertical="top" wrapText="1"/>
      <protection locked="0"/>
    </xf>
    <xf numFmtId="0" fontId="19" fillId="0" borderId="18" xfId="0" applyFont="1" applyBorder="1" applyAlignment="1" applyProtection="1">
      <alignment horizontal="center" vertical="top" wrapText="1"/>
      <protection locked="0"/>
    </xf>
    <xf numFmtId="0" fontId="19" fillId="0" borderId="21" xfId="0" applyFont="1" applyBorder="1" applyAlignment="1" applyProtection="1">
      <alignment horizontal="center" vertical="top" wrapText="1"/>
      <protection locked="0"/>
    </xf>
    <xf numFmtId="0" fontId="19" fillId="0" borderId="23" xfId="0" applyFont="1" applyBorder="1" applyAlignment="1" applyProtection="1">
      <alignment horizontal="center" vertical="top" wrapText="1"/>
      <protection locked="0"/>
    </xf>
    <xf numFmtId="0" fontId="19" fillId="0" borderId="22" xfId="0" applyFont="1" applyBorder="1" applyAlignment="1" applyProtection="1">
      <alignment horizontal="center" vertical="top" wrapText="1"/>
      <protection locked="0"/>
    </xf>
    <xf numFmtId="0" fontId="19" fillId="0" borderId="14" xfId="0" applyFont="1" applyBorder="1" applyProtection="1">
      <protection locked="0"/>
    </xf>
    <xf numFmtId="0" fontId="20" fillId="0" borderId="21" xfId="0" applyFont="1" applyBorder="1" applyAlignment="1" applyProtection="1">
      <alignment vertical="top" wrapText="1"/>
      <protection locked="0"/>
    </xf>
    <xf numFmtId="0" fontId="20" fillId="0" borderId="23" xfId="0" applyFont="1" applyBorder="1" applyAlignment="1" applyProtection="1">
      <alignment vertical="top" wrapText="1"/>
      <protection locked="0"/>
    </xf>
    <xf numFmtId="0" fontId="20" fillId="0" borderId="22" xfId="0" applyFont="1" applyBorder="1" applyAlignment="1" applyProtection="1">
      <alignment vertical="top" wrapText="1"/>
      <protection locked="0"/>
    </xf>
    <xf numFmtId="0" fontId="21" fillId="0" borderId="21" xfId="0" applyFont="1" applyBorder="1" applyAlignment="1" applyProtection="1">
      <alignment vertical="top" wrapText="1"/>
      <protection locked="0"/>
    </xf>
    <xf numFmtId="0" fontId="21" fillId="0" borderId="23" xfId="0" applyFont="1" applyBorder="1" applyAlignment="1" applyProtection="1">
      <alignment vertical="top" wrapText="1"/>
      <protection locked="0"/>
    </xf>
    <xf numFmtId="0" fontId="21" fillId="0" borderId="22" xfId="0" applyFont="1" applyBorder="1" applyAlignment="1" applyProtection="1">
      <alignment vertical="top" wrapText="1"/>
      <protection locked="0"/>
    </xf>
    <xf numFmtId="0" fontId="19" fillId="0" borderId="21" xfId="0" applyFont="1" applyBorder="1" applyAlignment="1" applyProtection="1">
      <alignment vertical="top" wrapText="1"/>
      <protection locked="0"/>
    </xf>
    <xf numFmtId="0" fontId="19" fillId="0" borderId="23" xfId="0" applyFont="1" applyBorder="1" applyAlignment="1" applyProtection="1">
      <alignment vertical="top" wrapText="1"/>
      <protection locked="0"/>
    </xf>
    <xf numFmtId="0" fontId="19" fillId="0" borderId="22" xfId="0" applyFont="1" applyBorder="1" applyAlignment="1" applyProtection="1">
      <alignment vertical="top" wrapText="1"/>
      <protection locked="0"/>
    </xf>
    <xf numFmtId="0" fontId="21" fillId="0" borderId="28" xfId="0" applyFont="1" applyBorder="1" applyAlignment="1" applyProtection="1">
      <alignment vertical="top" wrapText="1"/>
      <protection locked="0"/>
    </xf>
    <xf numFmtId="0" fontId="21" fillId="0" borderId="29" xfId="0" applyFont="1" applyBorder="1" applyAlignment="1" applyProtection="1">
      <alignment vertical="top" wrapText="1"/>
      <protection locked="0"/>
    </xf>
    <xf numFmtId="0" fontId="21" fillId="0" borderId="30" xfId="0" applyFont="1" applyBorder="1" applyAlignment="1" applyProtection="1">
      <alignment vertical="top" wrapText="1"/>
      <protection locked="0"/>
    </xf>
    <xf numFmtId="0" fontId="19" fillId="0" borderId="12" xfId="0" applyFont="1" applyBorder="1" applyAlignment="1">
      <alignment vertical="top" wrapText="1"/>
    </xf>
    <xf numFmtId="0" fontId="19" fillId="0" borderId="14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0" borderId="20" xfId="0" applyFont="1" applyBorder="1" applyAlignment="1">
      <alignment vertical="top" wrapText="1"/>
    </xf>
    <xf numFmtId="0" fontId="19" fillId="0" borderId="19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19" fillId="0" borderId="17" xfId="0" applyFont="1" applyBorder="1" applyAlignment="1">
      <alignment vertical="top" wrapText="1"/>
    </xf>
    <xf numFmtId="0" fontId="19" fillId="0" borderId="10" xfId="0" applyFont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49" fontId="23" fillId="0" borderId="0" xfId="0" applyNumberFormat="1" applyFont="1" applyAlignment="1">
      <alignment horizontal="left"/>
    </xf>
    <xf numFmtId="0" fontId="20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 indent="1"/>
    </xf>
    <xf numFmtId="0" fontId="19" fillId="0" borderId="16" xfId="0" applyFont="1" applyBorder="1" applyAlignment="1">
      <alignment horizontal="left" vertical="top" wrapText="1" indent="1"/>
    </xf>
    <xf numFmtId="0" fontId="19" fillId="0" borderId="17" xfId="0" applyFont="1" applyBorder="1" applyAlignment="1">
      <alignment horizontal="left" vertical="top" wrapText="1" indent="1"/>
    </xf>
    <xf numFmtId="0" fontId="22" fillId="0" borderId="0" xfId="0" applyFont="1" applyAlignment="1">
      <alignment horizontal="left" vertical="top" wrapText="1"/>
    </xf>
    <xf numFmtId="0" fontId="0" fillId="0" borderId="0" xfId="0" applyAlignment="1">
      <alignment horizontal="right" wrapText="1"/>
    </xf>
  </cellXfs>
  <cellStyles count="62">
    <cellStyle name="20% – колірна тема 1" xfId="19" builtinId="30" customBuiltin="1"/>
    <cellStyle name="20% – колірна тема 1 2" xfId="44" xr:uid="{E8406911-8791-4DE9-B287-B0CCEE4D4D9C}"/>
    <cellStyle name="20% – колірна тема 2" xfId="23" builtinId="34" customBuiltin="1"/>
    <cellStyle name="20% – колірна тема 2 2" xfId="47" xr:uid="{E242713E-EDFE-4855-B35E-57602C17C6B3}"/>
    <cellStyle name="20% – колірна тема 3" xfId="27" builtinId="38" customBuiltin="1"/>
    <cellStyle name="20% – колірна тема 3 2" xfId="50" xr:uid="{D139437C-EA1A-4E16-9FFA-FA17E656A0F1}"/>
    <cellStyle name="20% – колірна тема 4" xfId="31" builtinId="42" customBuiltin="1"/>
    <cellStyle name="20% – колірна тема 4 2" xfId="53" xr:uid="{3BA11A03-8163-4E5B-A567-A341B9FA06CD}"/>
    <cellStyle name="20% – колірна тема 5" xfId="35" builtinId="46" customBuiltin="1"/>
    <cellStyle name="20% – колірна тема 5 2" xfId="56" xr:uid="{0A763160-AC1F-48A1-8372-91859E8D151C}"/>
    <cellStyle name="20% – колірна тема 6" xfId="39" builtinId="50" customBuiltin="1"/>
    <cellStyle name="20% – колірна тема 6 2" xfId="59" xr:uid="{55A3D1B6-2D4E-4E7B-8691-08AEB0DDA049}"/>
    <cellStyle name="40% – колірна тема 1" xfId="20" builtinId="31" customBuiltin="1"/>
    <cellStyle name="40% – колірна тема 1 2" xfId="45" xr:uid="{BF6F5579-A144-4453-A1A4-23B16AC581F0}"/>
    <cellStyle name="40% – колірна тема 2" xfId="24" builtinId="35" customBuiltin="1"/>
    <cellStyle name="40% – колірна тема 2 2" xfId="48" xr:uid="{334C5A8C-3F95-4EB7-B6F7-D5AC1CACC1BD}"/>
    <cellStyle name="40% – колірна тема 3" xfId="28" builtinId="39" customBuiltin="1"/>
    <cellStyle name="40% – колірна тема 3 2" xfId="51" xr:uid="{79EB999A-09F6-4E02-ABAE-E556E69AEEB3}"/>
    <cellStyle name="40% – колірна тема 4" xfId="32" builtinId="43" customBuiltin="1"/>
    <cellStyle name="40% – колірна тема 4 2" xfId="54" xr:uid="{A8B7109C-5E57-4DC9-9E5C-C582367761A8}"/>
    <cellStyle name="40% – колірна тема 5" xfId="36" builtinId="47" customBuiltin="1"/>
    <cellStyle name="40% – колірна тема 5 2" xfId="57" xr:uid="{D2C2F4E1-3E77-4B99-8A52-98940F27AA8C}"/>
    <cellStyle name="40% – колірна тема 6" xfId="40" builtinId="51" customBuiltin="1"/>
    <cellStyle name="40% – колірна тема 6 2" xfId="60" xr:uid="{FDFADE67-27A7-4E79-B911-48FC097E49A6}"/>
    <cellStyle name="60% – колірна тема 1" xfId="21" builtinId="32" customBuiltin="1"/>
    <cellStyle name="60% – колірна тема 1 2" xfId="46" xr:uid="{E651F96A-14D7-456F-8C91-0650CF108631}"/>
    <cellStyle name="60% – колірна тема 2" xfId="25" builtinId="36" customBuiltin="1"/>
    <cellStyle name="60% – колірна тема 2 2" xfId="49" xr:uid="{1EE66112-89B1-4780-82E7-14EB17F530BB}"/>
    <cellStyle name="60% – колірна тема 3" xfId="29" builtinId="40" customBuiltin="1"/>
    <cellStyle name="60% – колірна тема 3 2" xfId="52" xr:uid="{433A4C0E-DCC9-41AE-B0FB-D4DF39BACB2D}"/>
    <cellStyle name="60% – колірна тема 4" xfId="33" builtinId="44" customBuiltin="1"/>
    <cellStyle name="60% – колірна тема 4 2" xfId="55" xr:uid="{72D17514-5AC8-4168-B014-AB07F8DA89EE}"/>
    <cellStyle name="60% – колірна тема 5" xfId="37" builtinId="48" customBuiltin="1"/>
    <cellStyle name="60% – колірна тема 5 2" xfId="58" xr:uid="{020B1D3B-00A3-474A-9B39-5D40D4DA2F57}"/>
    <cellStyle name="60% – колірна тема 6" xfId="41" builtinId="52" customBuiltin="1"/>
    <cellStyle name="60% – колірна тема 6 2" xfId="61" xr:uid="{E2C3232D-AB0C-49D3-B29E-B2026F4EB2F9}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 customBuiltin="1"/>
    <cellStyle name="Звичайний 2" xfId="42" xr:uid="{5547D0D1-F772-4C8D-A24C-DE0D06A41982}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Примітка 2" xfId="43" xr:uid="{B87C5304-BD0A-4BDB-A5B9-FFA9409855D6}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pf%20(rab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odato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Dodatok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odatok%20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pf (rab)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datok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datok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datok 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6904B-9F69-4203-BD24-DB5E0139D8F8}">
  <sheetPr>
    <pageSetUpPr fitToPage="1"/>
  </sheetPr>
  <dimension ref="A1:I27"/>
  <sheetViews>
    <sheetView showFormulas="1" tabSelected="1" workbookViewId="0">
      <selection activeCell="K13" sqref="K13"/>
    </sheetView>
  </sheetViews>
  <sheetFormatPr defaultColWidth="9.33203125" defaultRowHeight="12.75" x14ac:dyDescent="0.2"/>
  <cols>
    <col min="1" max="1" width="6.1640625" customWidth="1"/>
    <col min="2" max="3" width="6.33203125" customWidth="1"/>
    <col min="4" max="4" width="6.83203125" customWidth="1"/>
    <col min="5" max="5" width="6" customWidth="1"/>
    <col min="6" max="6" width="9.1640625" customWidth="1"/>
    <col min="7" max="7" width="11.6640625" customWidth="1"/>
    <col min="8" max="8" width="5.33203125" customWidth="1"/>
    <col min="9" max="9" width="6.83203125" customWidth="1"/>
  </cols>
  <sheetData>
    <row r="1" spans="1:9" x14ac:dyDescent="0.2">
      <c r="A1" s="82" t="s">
        <v>0</v>
      </c>
      <c r="B1" s="82"/>
      <c r="C1" s="82"/>
      <c r="D1" s="82"/>
      <c r="E1" s="82"/>
      <c r="F1" s="82"/>
      <c r="G1" s="82"/>
    </row>
    <row r="2" spans="1:9" x14ac:dyDescent="0.2">
      <c r="A2" s="1"/>
    </row>
    <row r="3" spans="1:9" ht="35.25" customHeight="1" x14ac:dyDescent="0.25">
      <c r="A3" s="83" t="s">
        <v>1</v>
      </c>
      <c r="B3" s="83"/>
      <c r="C3" s="83"/>
      <c r="D3" s="83"/>
      <c r="E3" s="83"/>
      <c r="F3" s="83"/>
      <c r="G3" s="83"/>
    </row>
    <row r="4" spans="1:9" ht="15.75" customHeight="1" x14ac:dyDescent="0.25">
      <c r="B4" s="2"/>
      <c r="C4" s="3" t="s">
        <v>2</v>
      </c>
      <c r="D4" s="84" t="s">
        <v>94</v>
      </c>
      <c r="E4" s="84"/>
    </row>
    <row r="5" spans="1:9" ht="16.5" customHeight="1" thickBot="1" x14ac:dyDescent="0.3">
      <c r="A5" s="4"/>
    </row>
    <row r="6" spans="1:9" ht="14.25" customHeight="1" thickBot="1" x14ac:dyDescent="0.25">
      <c r="A6" s="85" t="s">
        <v>3</v>
      </c>
      <c r="B6" s="86"/>
      <c r="C6" s="86"/>
      <c r="D6" s="86"/>
      <c r="E6" s="87"/>
      <c r="F6" s="5" t="s">
        <v>4</v>
      </c>
      <c r="G6" s="88" t="s">
        <v>5</v>
      </c>
      <c r="H6" s="89"/>
      <c r="I6" s="89"/>
    </row>
    <row r="7" spans="1:9" ht="2.25" hidden="1" customHeight="1" x14ac:dyDescent="0.2">
      <c r="A7" s="6"/>
      <c r="B7" s="7"/>
      <c r="C7" s="7"/>
      <c r="D7" s="7"/>
      <c r="E7" s="8"/>
      <c r="F7" s="9"/>
      <c r="G7" s="10"/>
    </row>
    <row r="8" spans="1:9" ht="34.5" customHeight="1" x14ac:dyDescent="0.2">
      <c r="A8" s="70" t="s">
        <v>6</v>
      </c>
      <c r="B8" s="71"/>
      <c r="C8" s="71"/>
      <c r="D8" s="71"/>
      <c r="E8" s="72"/>
      <c r="F8" s="11"/>
      <c r="G8" s="90" t="s">
        <v>7</v>
      </c>
      <c r="H8" s="91"/>
      <c r="I8" s="91"/>
    </row>
    <row r="9" spans="1:9" ht="25.5" customHeight="1" x14ac:dyDescent="0.2">
      <c r="A9" s="92" t="s">
        <v>8</v>
      </c>
      <c r="B9" s="93"/>
      <c r="C9" s="93"/>
      <c r="D9" s="93"/>
      <c r="E9" s="94"/>
      <c r="F9" s="76" t="s">
        <v>9</v>
      </c>
      <c r="G9" s="90"/>
      <c r="H9" s="91"/>
      <c r="I9" s="91"/>
    </row>
    <row r="10" spans="1:9" ht="13.5" customHeight="1" thickBot="1" x14ac:dyDescent="0.25">
      <c r="A10" s="95" t="s">
        <v>10</v>
      </c>
      <c r="B10" s="96"/>
      <c r="C10" s="96"/>
      <c r="D10" s="96"/>
      <c r="E10" s="97"/>
      <c r="F10" s="77"/>
      <c r="G10" s="90"/>
      <c r="H10" s="91"/>
      <c r="I10" s="91"/>
    </row>
    <row r="11" spans="1:9" ht="29.25" customHeight="1" x14ac:dyDescent="0.2">
      <c r="A11" s="70" t="s">
        <v>11</v>
      </c>
      <c r="B11" s="71"/>
      <c r="C11" s="71"/>
      <c r="D11" s="71"/>
      <c r="E11" s="72"/>
      <c r="F11" s="12"/>
      <c r="G11" s="90"/>
      <c r="H11" s="91"/>
      <c r="I11" s="91"/>
    </row>
    <row r="12" spans="1:9" ht="13.5" customHeight="1" x14ac:dyDescent="0.2">
      <c r="A12" s="73" t="s">
        <v>12</v>
      </c>
      <c r="B12" s="74"/>
      <c r="C12" s="74"/>
      <c r="D12" s="74"/>
      <c r="E12" s="75"/>
      <c r="F12" s="76" t="s">
        <v>13</v>
      </c>
      <c r="G12" s="13"/>
    </row>
    <row r="13" spans="1:9" ht="51.75" customHeight="1" thickBot="1" x14ac:dyDescent="0.25">
      <c r="A13" s="78" t="s">
        <v>14</v>
      </c>
      <c r="B13" s="79"/>
      <c r="C13" s="79"/>
      <c r="D13" s="79"/>
      <c r="E13" s="80"/>
      <c r="F13" s="77"/>
      <c r="G13" s="13"/>
      <c r="H13" s="14"/>
      <c r="I13" s="14" t="s">
        <v>15</v>
      </c>
    </row>
    <row r="14" spans="1:9" ht="25.5" customHeight="1" x14ac:dyDescent="0.2">
      <c r="A14" s="70" t="s">
        <v>16</v>
      </c>
      <c r="B14" s="71"/>
      <c r="C14" s="71"/>
      <c r="D14" s="71"/>
      <c r="E14" s="72"/>
      <c r="F14" s="81" t="s">
        <v>17</v>
      </c>
      <c r="G14" s="13"/>
    </row>
    <row r="15" spans="1:9" ht="12.75" customHeight="1" thickBot="1" x14ac:dyDescent="0.25">
      <c r="A15" s="78" t="s">
        <v>18</v>
      </c>
      <c r="B15" s="79"/>
      <c r="C15" s="79"/>
      <c r="D15" s="79"/>
      <c r="E15" s="80"/>
      <c r="F15" s="77"/>
      <c r="G15" s="13"/>
    </row>
    <row r="16" spans="1:9" ht="13.5" customHeight="1" thickBot="1" x14ac:dyDescent="0.25">
      <c r="A16" s="1"/>
    </row>
    <row r="17" spans="1:9" s="15" customFormat="1" ht="13.5" customHeight="1" thickBot="1" x14ac:dyDescent="0.25">
      <c r="A17" s="58" t="s">
        <v>19</v>
      </c>
      <c r="B17" s="59"/>
      <c r="C17" s="59"/>
      <c r="D17" s="59"/>
      <c r="E17" s="59"/>
      <c r="F17" s="59"/>
      <c r="G17" s="59"/>
      <c r="H17" s="59"/>
      <c r="I17" s="60"/>
    </row>
    <row r="18" spans="1:9" s="15" customFormat="1" ht="14.25" customHeight="1" thickBot="1" x14ac:dyDescent="0.25">
      <c r="A18" s="61" t="s">
        <v>20</v>
      </c>
      <c r="B18" s="62"/>
      <c r="C18" s="62"/>
      <c r="D18" s="62"/>
      <c r="E18" s="62"/>
      <c r="F18" s="62"/>
      <c r="G18" s="62"/>
      <c r="H18" s="62"/>
      <c r="I18" s="63"/>
    </row>
    <row r="19" spans="1:9" s="15" customFormat="1" ht="13.5" customHeight="1" thickBot="1" x14ac:dyDescent="0.25">
      <c r="A19" s="64"/>
      <c r="B19" s="65"/>
      <c r="C19" s="65"/>
      <c r="D19" s="65"/>
      <c r="E19" s="65"/>
      <c r="F19" s="65"/>
      <c r="G19" s="65"/>
      <c r="H19" s="65"/>
      <c r="I19" s="66"/>
    </row>
    <row r="20" spans="1:9" s="15" customFormat="1" ht="13.5" customHeight="1" thickBot="1" x14ac:dyDescent="0.25">
      <c r="A20" s="58" t="s">
        <v>21</v>
      </c>
      <c r="B20" s="59"/>
      <c r="C20" s="59"/>
      <c r="D20" s="59"/>
      <c r="E20" s="59"/>
      <c r="F20" s="59"/>
      <c r="G20" s="59"/>
      <c r="H20" s="59"/>
      <c r="I20" s="60"/>
    </row>
    <row r="21" spans="1:9" s="15" customFormat="1" ht="13.5" customHeight="1" thickBot="1" x14ac:dyDescent="0.25">
      <c r="A21" s="67" t="s">
        <v>93</v>
      </c>
      <c r="B21" s="68"/>
      <c r="C21" s="68"/>
      <c r="D21" s="68"/>
      <c r="E21" s="68"/>
      <c r="F21" s="68"/>
      <c r="G21" s="68"/>
      <c r="H21" s="68"/>
      <c r="I21" s="69"/>
    </row>
    <row r="22" spans="1:9" s="15" customFormat="1" ht="13.5" customHeight="1" thickBot="1" x14ac:dyDescent="0.25">
      <c r="A22" s="64"/>
      <c r="B22" s="65"/>
      <c r="C22" s="65"/>
      <c r="D22" s="65"/>
      <c r="E22" s="65"/>
      <c r="F22" s="65"/>
      <c r="G22" s="65"/>
      <c r="H22" s="65"/>
      <c r="I22" s="66"/>
    </row>
    <row r="23" spans="1:9" s="15" customFormat="1" ht="13.5" customHeight="1" thickBot="1" x14ac:dyDescent="0.25">
      <c r="A23" s="52" t="s">
        <v>22</v>
      </c>
      <c r="B23" s="54" t="s">
        <v>23</v>
      </c>
      <c r="C23" s="55"/>
      <c r="D23" s="55"/>
      <c r="E23" s="55"/>
      <c r="F23" s="55"/>
      <c r="G23" s="55"/>
      <c r="H23" s="55"/>
      <c r="I23" s="56"/>
    </row>
    <row r="24" spans="1:9" s="15" customFormat="1" ht="67.5" customHeight="1" thickBot="1" x14ac:dyDescent="0.25">
      <c r="A24" s="53"/>
      <c r="B24" s="16" t="s">
        <v>24</v>
      </c>
      <c r="C24" s="16" t="s">
        <v>25</v>
      </c>
      <c r="D24" s="16" t="s">
        <v>26</v>
      </c>
      <c r="E24" s="16" t="s">
        <v>27</v>
      </c>
      <c r="F24" s="16" t="s">
        <v>28</v>
      </c>
      <c r="G24" s="16" t="s">
        <v>29</v>
      </c>
      <c r="H24" s="16"/>
      <c r="I24" s="16" t="s">
        <v>30</v>
      </c>
    </row>
    <row r="25" spans="1:9" s="17" customFormat="1" ht="13.5" customHeight="1" thickBot="1" x14ac:dyDescent="0.25">
      <c r="A25" s="18">
        <v>1</v>
      </c>
      <c r="B25" s="19">
        <v>2</v>
      </c>
      <c r="C25" s="19">
        <v>3</v>
      </c>
      <c r="D25" s="20">
        <v>4</v>
      </c>
      <c r="E25" s="19">
        <v>5</v>
      </c>
      <c r="F25" s="19">
        <v>6</v>
      </c>
      <c r="G25" s="19">
        <v>7</v>
      </c>
      <c r="H25" s="19">
        <v>8</v>
      </c>
      <c r="I25" s="21">
        <v>9</v>
      </c>
    </row>
    <row r="26" spans="1:9" s="15" customFormat="1" x14ac:dyDescent="0.2">
      <c r="A26" s="57" t="s">
        <v>31</v>
      </c>
      <c r="B26" s="57"/>
      <c r="C26" s="57"/>
      <c r="D26" s="57"/>
      <c r="E26" s="57"/>
      <c r="F26" s="57"/>
    </row>
    <row r="27" spans="1:9" s="15" customFormat="1" x14ac:dyDescent="0.2"/>
  </sheetData>
  <mergeCells count="26">
    <mergeCell ref="A8:E8"/>
    <mergeCell ref="G8:I11"/>
    <mergeCell ref="A9:E9"/>
    <mergeCell ref="F9:F10"/>
    <mergeCell ref="A10:E10"/>
    <mergeCell ref="A1:G1"/>
    <mergeCell ref="A3:G3"/>
    <mergeCell ref="D4:E4"/>
    <mergeCell ref="A6:E6"/>
    <mergeCell ref="G6:I6"/>
    <mergeCell ref="A11:E11"/>
    <mergeCell ref="A12:E12"/>
    <mergeCell ref="F12:F13"/>
    <mergeCell ref="A13:E13"/>
    <mergeCell ref="A14:E14"/>
    <mergeCell ref="F14:F15"/>
    <mergeCell ref="A15:E15"/>
    <mergeCell ref="A23:A24"/>
    <mergeCell ref="B23:I23"/>
    <mergeCell ref="A26:F26"/>
    <mergeCell ref="A17:I17"/>
    <mergeCell ref="A18:I18"/>
    <mergeCell ref="A19:I19"/>
    <mergeCell ref="A20:I20"/>
    <mergeCell ref="A21:I21"/>
    <mergeCell ref="A22:I22"/>
  </mergeCells>
  <pageMargins left="0.59055118110236227" right="0.39370078740157483" top="0.39370078740157483" bottom="0.39370078740157483" header="0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F571A-7CAA-4BD1-A319-F61B8A46E3C4}">
  <dimension ref="A2:I34"/>
  <sheetViews>
    <sheetView workbookViewId="0">
      <selection activeCell="A32" sqref="A32:G32"/>
    </sheetView>
  </sheetViews>
  <sheetFormatPr defaultColWidth="9.33203125" defaultRowHeight="11.25" customHeight="1" x14ac:dyDescent="0.2"/>
  <cols>
    <col min="1" max="1" width="42" style="23" customWidth="1"/>
    <col min="2" max="2" width="6.33203125" style="24" customWidth="1"/>
    <col min="3" max="3" width="10.5" style="25" customWidth="1"/>
    <col min="4" max="4" width="19.1640625" style="26" customWidth="1"/>
    <col min="5" max="5" width="20.83203125" style="26" customWidth="1"/>
    <col min="6" max="7" width="9.33203125" style="22" hidden="1" customWidth="1"/>
    <col min="8" max="9" width="9.33203125" style="27" hidden="1" customWidth="1"/>
    <col min="10" max="16384" width="9.33203125" style="22"/>
  </cols>
  <sheetData>
    <row r="2" spans="1:9" s="28" customFormat="1" ht="67.5" customHeight="1" x14ac:dyDescent="0.2">
      <c r="A2" s="29" t="s">
        <v>32</v>
      </c>
      <c r="B2" s="30" t="s">
        <v>33</v>
      </c>
      <c r="C2" s="31" t="s">
        <v>34</v>
      </c>
      <c r="D2" s="32" t="s">
        <v>91</v>
      </c>
      <c r="E2" s="33" t="s">
        <v>92</v>
      </c>
      <c r="H2" s="34"/>
      <c r="I2" s="34"/>
    </row>
    <row r="3" spans="1:9" s="35" customFormat="1" ht="11.25" customHeight="1" x14ac:dyDescent="0.2">
      <c r="A3" s="36" t="s">
        <v>35</v>
      </c>
      <c r="B3" s="37" t="s">
        <v>36</v>
      </c>
      <c r="C3" s="38">
        <v>1</v>
      </c>
      <c r="D3" s="38">
        <v>2</v>
      </c>
      <c r="E3" s="38">
        <v>3</v>
      </c>
      <c r="H3" s="39"/>
      <c r="I3" s="39"/>
    </row>
    <row r="4" spans="1:9" ht="55.5" customHeight="1" x14ac:dyDescent="0.2">
      <c r="A4" s="40" t="s">
        <v>37</v>
      </c>
      <c r="B4" s="37" t="s">
        <v>38</v>
      </c>
      <c r="C4" s="41">
        <v>237291</v>
      </c>
      <c r="D4" s="42">
        <v>1405686.9</v>
      </c>
      <c r="E4" s="42">
        <v>5923.89</v>
      </c>
      <c r="F4" s="25">
        <f>SUM(C5:C16)</f>
        <v>237133</v>
      </c>
      <c r="G4" s="26">
        <f>SUM(D5:D16)</f>
        <v>1395246.3</v>
      </c>
      <c r="H4" s="43">
        <f>F4-C4</f>
        <v>-158</v>
      </c>
      <c r="I4" s="44">
        <f>G4-D4</f>
        <v>-10440.59999999986</v>
      </c>
    </row>
    <row r="5" spans="1:9" ht="12.75" customHeight="1" x14ac:dyDescent="0.2">
      <c r="A5" s="40" t="s">
        <v>39</v>
      </c>
      <c r="B5" s="37" t="s">
        <v>40</v>
      </c>
      <c r="C5" s="41">
        <v>9624</v>
      </c>
      <c r="D5" s="42">
        <v>22432</v>
      </c>
      <c r="E5" s="42">
        <v>2330.83</v>
      </c>
    </row>
    <row r="6" spans="1:9" ht="12.75" customHeight="1" x14ac:dyDescent="0.2">
      <c r="A6" s="40" t="s">
        <v>41</v>
      </c>
      <c r="B6" s="37" t="s">
        <v>42</v>
      </c>
      <c r="C6" s="41">
        <v>68425</v>
      </c>
      <c r="D6" s="42">
        <v>245423.1</v>
      </c>
      <c r="E6" s="42">
        <v>3586.75</v>
      </c>
    </row>
    <row r="7" spans="1:9" ht="12.75" customHeight="1" x14ac:dyDescent="0.2">
      <c r="A7" s="40" t="s">
        <v>43</v>
      </c>
      <c r="B7" s="37" t="s">
        <v>44</v>
      </c>
      <c r="C7" s="41">
        <v>47183</v>
      </c>
      <c r="D7" s="42">
        <v>213430.7</v>
      </c>
      <c r="E7" s="42">
        <v>4523.47</v>
      </c>
    </row>
    <row r="8" spans="1:9" ht="12.75" customHeight="1" x14ac:dyDescent="0.2">
      <c r="A8" s="40" t="s">
        <v>45</v>
      </c>
      <c r="B8" s="37" t="s">
        <v>46</v>
      </c>
      <c r="C8" s="41">
        <v>32439</v>
      </c>
      <c r="D8" s="42">
        <v>173869.1</v>
      </c>
      <c r="E8" s="42">
        <v>5359.88</v>
      </c>
    </row>
    <row r="9" spans="1:9" ht="12.75" customHeight="1" x14ac:dyDescent="0.2">
      <c r="A9" s="40" t="s">
        <v>47</v>
      </c>
      <c r="B9" s="37" t="s">
        <v>48</v>
      </c>
      <c r="C9" s="41">
        <v>29971</v>
      </c>
      <c r="D9" s="42">
        <v>189743.1</v>
      </c>
      <c r="E9" s="42">
        <v>6330.89</v>
      </c>
    </row>
    <row r="10" spans="1:9" ht="12.75" customHeight="1" x14ac:dyDescent="0.2">
      <c r="A10" s="40" t="s">
        <v>49</v>
      </c>
      <c r="B10" s="37" t="s">
        <v>50</v>
      </c>
      <c r="C10" s="41">
        <v>14263</v>
      </c>
      <c r="D10" s="42">
        <v>106365.8</v>
      </c>
      <c r="E10" s="42">
        <v>7457.46</v>
      </c>
    </row>
    <row r="11" spans="1:9" ht="12.75" customHeight="1" x14ac:dyDescent="0.2">
      <c r="A11" s="40" t="s">
        <v>51</v>
      </c>
      <c r="B11" s="37" t="s">
        <v>52</v>
      </c>
      <c r="C11" s="41">
        <v>8536</v>
      </c>
      <c r="D11" s="42">
        <v>72415.7</v>
      </c>
      <c r="E11" s="42">
        <v>8483.57</v>
      </c>
    </row>
    <row r="12" spans="1:9" ht="12.75" customHeight="1" x14ac:dyDescent="0.2">
      <c r="A12" s="40" t="s">
        <v>53</v>
      </c>
      <c r="B12" s="37" t="s">
        <v>54</v>
      </c>
      <c r="C12" s="41">
        <v>5644</v>
      </c>
      <c r="D12" s="42">
        <v>53441.599999999999</v>
      </c>
      <c r="E12" s="42">
        <v>9468.75</v>
      </c>
    </row>
    <row r="13" spans="1:9" ht="12.75" customHeight="1" x14ac:dyDescent="0.2">
      <c r="A13" s="40" t="s">
        <v>55</v>
      </c>
      <c r="B13" s="37" t="s">
        <v>56</v>
      </c>
      <c r="C13" s="41">
        <v>12454</v>
      </c>
      <c r="D13" s="42">
        <v>148452</v>
      </c>
      <c r="E13" s="42">
        <v>11920.03</v>
      </c>
    </row>
    <row r="14" spans="1:9" ht="12.75" customHeight="1" x14ac:dyDescent="0.2">
      <c r="A14" s="40" t="s">
        <v>57</v>
      </c>
      <c r="B14" s="37" t="s">
        <v>58</v>
      </c>
      <c r="C14" s="41">
        <v>4949</v>
      </c>
      <c r="D14" s="42">
        <v>84915.7</v>
      </c>
      <c r="E14" s="42">
        <v>17158.150000000001</v>
      </c>
    </row>
    <row r="15" spans="1:9" ht="12.75" customHeight="1" x14ac:dyDescent="0.2">
      <c r="A15" s="40" t="s">
        <v>59</v>
      </c>
      <c r="B15" s="37" t="s">
        <v>60</v>
      </c>
      <c r="C15" s="41">
        <v>2579</v>
      </c>
      <c r="D15" s="42">
        <v>57030.8</v>
      </c>
      <c r="E15" s="42">
        <v>22113.52</v>
      </c>
    </row>
    <row r="16" spans="1:9" ht="12.75" customHeight="1" x14ac:dyDescent="0.2">
      <c r="A16" s="40" t="s">
        <v>61</v>
      </c>
      <c r="B16" s="37" t="s">
        <v>62</v>
      </c>
      <c r="C16" s="41">
        <v>1066</v>
      </c>
      <c r="D16" s="42">
        <v>27726.7</v>
      </c>
      <c r="E16" s="42">
        <v>26010.05</v>
      </c>
    </row>
    <row r="17" spans="1:9" ht="12.75" customHeight="1" x14ac:dyDescent="0.2">
      <c r="A17" s="40" t="s">
        <v>63</v>
      </c>
      <c r="B17" s="45" t="s">
        <v>64</v>
      </c>
      <c r="C17" s="41">
        <v>158</v>
      </c>
      <c r="D17" s="42">
        <v>10440.6</v>
      </c>
      <c r="E17" s="42">
        <v>66079.839999999997</v>
      </c>
    </row>
    <row r="18" spans="1:9" ht="45.75" customHeight="1" x14ac:dyDescent="0.2">
      <c r="A18" s="40" t="s">
        <v>65</v>
      </c>
      <c r="B18" s="45" t="s">
        <v>66</v>
      </c>
      <c r="C18" s="41">
        <v>172355</v>
      </c>
      <c r="D18" s="42">
        <v>1043038.8</v>
      </c>
      <c r="E18" s="42">
        <v>6051.69</v>
      </c>
      <c r="F18" s="25">
        <f>SUM(C18:C23)</f>
        <v>237291</v>
      </c>
      <c r="G18" s="26">
        <f>SUM(D18:D23)</f>
        <v>1405686.9000000001</v>
      </c>
      <c r="H18" s="43">
        <f>F18-C4</f>
        <v>0</v>
      </c>
      <c r="I18" s="44">
        <f>G18-D4</f>
        <v>0</v>
      </c>
    </row>
    <row r="19" spans="1:9" ht="14.25" customHeight="1" x14ac:dyDescent="0.2">
      <c r="A19" s="40" t="s">
        <v>67</v>
      </c>
      <c r="B19" s="45" t="s">
        <v>68</v>
      </c>
      <c r="C19" s="41">
        <v>43755</v>
      </c>
      <c r="D19" s="42">
        <v>248883.4</v>
      </c>
      <c r="E19" s="42">
        <v>5688.11</v>
      </c>
    </row>
    <row r="20" spans="1:9" ht="14.25" customHeight="1" x14ac:dyDescent="0.2">
      <c r="A20" s="40" t="s">
        <v>69</v>
      </c>
      <c r="B20" s="45" t="s">
        <v>70</v>
      </c>
      <c r="C20" s="41">
        <v>16425</v>
      </c>
      <c r="D20" s="42">
        <v>82184.600000000006</v>
      </c>
      <c r="E20" s="42">
        <v>5003.63</v>
      </c>
    </row>
    <row r="21" spans="1:9" ht="14.25" customHeight="1" x14ac:dyDescent="0.2">
      <c r="A21" s="40" t="s">
        <v>71</v>
      </c>
      <c r="B21" s="45" t="s">
        <v>72</v>
      </c>
      <c r="C21" s="41">
        <v>3599</v>
      </c>
      <c r="D21" s="42">
        <v>19960.099999999999</v>
      </c>
      <c r="E21" s="42">
        <v>5546.02</v>
      </c>
    </row>
    <row r="22" spans="1:9" ht="14.25" customHeight="1" x14ac:dyDescent="0.2">
      <c r="A22" s="40" t="s">
        <v>73</v>
      </c>
      <c r="B22" s="45" t="s">
        <v>74</v>
      </c>
      <c r="C22" s="41">
        <v>1074</v>
      </c>
      <c r="D22" s="42">
        <v>3733.4</v>
      </c>
      <c r="E22" s="42">
        <v>3476.19</v>
      </c>
    </row>
    <row r="23" spans="1:9" ht="14.25" customHeight="1" x14ac:dyDescent="0.2">
      <c r="A23" s="40" t="s">
        <v>75</v>
      </c>
      <c r="B23" s="45" t="s">
        <v>76</v>
      </c>
      <c r="C23" s="41">
        <v>83</v>
      </c>
      <c r="D23" s="42">
        <v>7886.6</v>
      </c>
      <c r="E23" s="42">
        <v>95018.49</v>
      </c>
    </row>
    <row r="24" spans="1:9" ht="42.75" customHeight="1" x14ac:dyDescent="0.2">
      <c r="A24" s="40" t="s">
        <v>77</v>
      </c>
      <c r="B24" s="45" t="s">
        <v>78</v>
      </c>
      <c r="C24" s="41">
        <v>2828</v>
      </c>
      <c r="D24" s="42">
        <v>4582.1000000000004</v>
      </c>
      <c r="E24" s="42">
        <v>1620.25</v>
      </c>
      <c r="F24" s="25">
        <f>SUM(C24:C26)</f>
        <v>237291</v>
      </c>
      <c r="G24" s="26">
        <f>SUM(D24:D26)</f>
        <v>1405686.9</v>
      </c>
      <c r="H24" s="43">
        <f>F24-C4</f>
        <v>0</v>
      </c>
      <c r="I24" s="44">
        <f>G24-D4</f>
        <v>0</v>
      </c>
    </row>
    <row r="25" spans="1:9" ht="11.25" customHeight="1" x14ac:dyDescent="0.2">
      <c r="A25" s="40" t="s">
        <v>79</v>
      </c>
      <c r="B25" s="45" t="s">
        <v>80</v>
      </c>
      <c r="C25" s="41">
        <v>5840</v>
      </c>
      <c r="D25" s="42">
        <v>15154.8</v>
      </c>
      <c r="E25" s="42">
        <v>2595</v>
      </c>
    </row>
    <row r="26" spans="1:9" ht="11.25" customHeight="1" x14ac:dyDescent="0.2">
      <c r="A26" s="40" t="s">
        <v>81</v>
      </c>
      <c r="B26" s="45" t="s">
        <v>82</v>
      </c>
      <c r="C26" s="41">
        <v>228623</v>
      </c>
      <c r="D26" s="42">
        <v>1385950</v>
      </c>
      <c r="E26" s="42">
        <v>6062.16</v>
      </c>
    </row>
    <row r="27" spans="1:9" ht="22.5" customHeight="1" x14ac:dyDescent="0.2">
      <c r="A27" s="40" t="s">
        <v>83</v>
      </c>
      <c r="B27" s="45" t="s">
        <v>84</v>
      </c>
      <c r="C27" s="41">
        <v>54698</v>
      </c>
      <c r="D27" s="42">
        <v>323310.2</v>
      </c>
      <c r="E27" s="42">
        <v>5910.82</v>
      </c>
    </row>
    <row r="28" spans="1:9" s="47" customFormat="1" ht="22.5" customHeight="1" x14ac:dyDescent="0.2">
      <c r="A28" s="40" t="s">
        <v>85</v>
      </c>
      <c r="B28" s="45" t="s">
        <v>86</v>
      </c>
      <c r="C28" s="41">
        <v>0</v>
      </c>
      <c r="D28" s="42">
        <v>0</v>
      </c>
      <c r="E28" s="42">
        <v>0</v>
      </c>
    </row>
    <row r="29" spans="1:9" s="47" customFormat="1" ht="6.75" customHeight="1" x14ac:dyDescent="0.2">
      <c r="A29" s="48"/>
      <c r="B29" s="49"/>
      <c r="C29" s="50"/>
      <c r="D29" s="51"/>
      <c r="E29" s="51"/>
    </row>
    <row r="30" spans="1:9" ht="11.25" customHeight="1" x14ac:dyDescent="0.2">
      <c r="A30" s="98" t="s">
        <v>87</v>
      </c>
      <c r="B30" s="98"/>
      <c r="C30" s="98"/>
      <c r="D30" s="98"/>
      <c r="E30" s="98"/>
    </row>
    <row r="31" spans="1:9" ht="11.25" customHeight="1" x14ac:dyDescent="0.2">
      <c r="A31" s="98"/>
      <c r="B31" s="98"/>
      <c r="C31" s="98"/>
      <c r="D31" s="98"/>
      <c r="E31" s="98"/>
    </row>
    <row r="32" spans="1:9" ht="40.5" customHeight="1" x14ac:dyDescent="0.2">
      <c r="A32" s="99" t="s">
        <v>95</v>
      </c>
      <c r="B32" s="99"/>
      <c r="C32" s="99"/>
      <c r="D32" s="99" t="s">
        <v>96</v>
      </c>
      <c r="E32" s="99"/>
      <c r="F32" s="99"/>
      <c r="G32" s="99"/>
    </row>
    <row r="34" spans="1:3" ht="22.5" customHeight="1" x14ac:dyDescent="0.2">
      <c r="A34" s="99" t="s">
        <v>88</v>
      </c>
      <c r="B34" s="99"/>
      <c r="C34" s="99"/>
    </row>
  </sheetData>
  <mergeCells count="4">
    <mergeCell ref="A30:E31"/>
    <mergeCell ref="A32:C32"/>
    <mergeCell ref="D32:G32"/>
    <mergeCell ref="A34:C34"/>
  </mergeCells>
  <pageMargins left="0.39370078740157483" right="0.39370078740157483" top="0.39370078740157483" bottom="0.39370078740157483" header="0" footer="0.11811023622047245"/>
  <pageSetup paperSize="9" fitToHeight="42" orientation="portrait" r:id="rId1"/>
  <headerFooter>
    <oddFooter>&amp;R&amp;6&amp;P/&amp;N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FE95C-94E0-429A-B8C2-0C0C04BD4AA8}">
  <dimension ref="A2:K34"/>
  <sheetViews>
    <sheetView workbookViewId="0">
      <selection activeCell="U9" sqref="U9"/>
    </sheetView>
  </sheetViews>
  <sheetFormatPr defaultColWidth="9.33203125" defaultRowHeight="11.25" customHeight="1" x14ac:dyDescent="0.2"/>
  <cols>
    <col min="1" max="1" width="42" style="23" customWidth="1"/>
    <col min="2" max="2" width="6.33203125" style="24" customWidth="1"/>
    <col min="3" max="3" width="10.5" style="25" customWidth="1"/>
    <col min="4" max="4" width="19.1640625" style="26" customWidth="1"/>
    <col min="5" max="5" width="20.83203125" style="26" customWidth="1"/>
    <col min="6" max="6" width="9.33203125" style="22" hidden="1" customWidth="1"/>
    <col min="7" max="7" width="9.33203125" style="27" hidden="1" customWidth="1"/>
    <col min="8" max="9" width="9.33203125" style="22" hidden="1" customWidth="1"/>
    <col min="10" max="11" width="9.33203125" style="27" hidden="1" customWidth="1"/>
    <col min="12" max="16384" width="9.33203125" style="22"/>
  </cols>
  <sheetData>
    <row r="2" spans="1:11" s="28" customFormat="1" ht="67.5" customHeight="1" x14ac:dyDescent="0.2">
      <c r="A2" s="29" t="s">
        <v>32</v>
      </c>
      <c r="B2" s="30" t="s">
        <v>33</v>
      </c>
      <c r="C2" s="31" t="s">
        <v>34</v>
      </c>
      <c r="D2" s="32" t="s">
        <v>91</v>
      </c>
      <c r="E2" s="33" t="s">
        <v>92</v>
      </c>
      <c r="G2" s="34"/>
      <c r="J2" s="34"/>
      <c r="K2" s="34"/>
    </row>
    <row r="3" spans="1:11" s="35" customFormat="1" ht="11.25" customHeight="1" x14ac:dyDescent="0.2">
      <c r="A3" s="36" t="s">
        <v>35</v>
      </c>
      <c r="B3" s="37" t="s">
        <v>36</v>
      </c>
      <c r="C3" s="38">
        <v>1</v>
      </c>
      <c r="D3" s="38">
        <v>2</v>
      </c>
      <c r="E3" s="38">
        <v>3</v>
      </c>
      <c r="G3" s="39"/>
      <c r="J3" s="39"/>
      <c r="K3" s="39"/>
    </row>
    <row r="4" spans="1:11" ht="55.5" customHeight="1" x14ac:dyDescent="0.2">
      <c r="A4" s="40" t="s">
        <v>37</v>
      </c>
      <c r="B4" s="37" t="s">
        <v>38</v>
      </c>
      <c r="C4" s="41">
        <v>54698</v>
      </c>
      <c r="D4" s="42">
        <v>323310.2</v>
      </c>
      <c r="E4" s="42">
        <v>5910.82</v>
      </c>
      <c r="F4" s="22" t="e">
        <f>[2]Dodatok1!#REF!</f>
        <v>#REF!</v>
      </c>
      <c r="G4" s="43" t="e">
        <f t="shared" ref="G4:G15" si="0">F4-C4</f>
        <v>#REF!</v>
      </c>
      <c r="H4" s="25">
        <f>SUM(C5:C15)</f>
        <v>54446</v>
      </c>
      <c r="I4" s="26">
        <f>SUM(D5:D17)</f>
        <v>323310.2</v>
      </c>
      <c r="J4" s="43">
        <f>H4-C4</f>
        <v>-252</v>
      </c>
      <c r="K4" s="44">
        <f>I4-D4</f>
        <v>0</v>
      </c>
    </row>
    <row r="5" spans="1:11" ht="12.75" customHeight="1" x14ac:dyDescent="0.2">
      <c r="A5" s="40" t="s">
        <v>39</v>
      </c>
      <c r="B5" s="37" t="s">
        <v>40</v>
      </c>
      <c r="C5" s="41">
        <v>5919</v>
      </c>
      <c r="D5" s="42">
        <v>15172.5</v>
      </c>
      <c r="E5" s="42">
        <v>2563.35</v>
      </c>
      <c r="F5" s="22" t="e">
        <f>[2]Dodatok1!#REF!</f>
        <v>#REF!</v>
      </c>
      <c r="G5" s="43" t="e">
        <f t="shared" si="0"/>
        <v>#REF!</v>
      </c>
    </row>
    <row r="6" spans="1:11" ht="12.75" customHeight="1" x14ac:dyDescent="0.2">
      <c r="A6" s="40" t="s">
        <v>41</v>
      </c>
      <c r="B6" s="37" t="s">
        <v>42</v>
      </c>
      <c r="C6" s="41">
        <v>18714</v>
      </c>
      <c r="D6" s="42">
        <v>69427.3</v>
      </c>
      <c r="E6" s="42">
        <v>3709.91</v>
      </c>
      <c r="F6" s="22" t="e">
        <f>[2]Dodatok1!#REF!</f>
        <v>#REF!</v>
      </c>
      <c r="G6" s="43" t="e">
        <f t="shared" si="0"/>
        <v>#REF!</v>
      </c>
    </row>
    <row r="7" spans="1:11" ht="12.75" customHeight="1" x14ac:dyDescent="0.2">
      <c r="A7" s="40" t="s">
        <v>43</v>
      </c>
      <c r="B7" s="37" t="s">
        <v>44</v>
      </c>
      <c r="C7" s="41">
        <v>7175</v>
      </c>
      <c r="D7" s="42">
        <v>31790.9</v>
      </c>
      <c r="E7" s="42">
        <v>4430.79</v>
      </c>
      <c r="F7" s="22" t="e">
        <f>[2]Dodatok1!#REF!</f>
        <v>#REF!</v>
      </c>
      <c r="G7" s="43" t="e">
        <f t="shared" si="0"/>
        <v>#REF!</v>
      </c>
    </row>
    <row r="8" spans="1:11" ht="12.75" customHeight="1" x14ac:dyDescent="0.2">
      <c r="A8" s="40" t="s">
        <v>89</v>
      </c>
      <c r="B8" s="37" t="s">
        <v>46</v>
      </c>
      <c r="C8" s="41">
        <v>4624</v>
      </c>
      <c r="D8" s="42">
        <v>25350</v>
      </c>
      <c r="E8" s="42">
        <v>5482.27</v>
      </c>
      <c r="F8" s="22" t="e">
        <f>[2]Dodatok1!#REF!</f>
        <v>#REF!</v>
      </c>
      <c r="G8" s="43" t="e">
        <f t="shared" si="0"/>
        <v>#REF!</v>
      </c>
    </row>
    <row r="9" spans="1:11" ht="12.75" customHeight="1" x14ac:dyDescent="0.2">
      <c r="A9" s="40" t="s">
        <v>47</v>
      </c>
      <c r="B9" s="37" t="s">
        <v>48</v>
      </c>
      <c r="C9" s="41">
        <v>4625</v>
      </c>
      <c r="D9" s="42">
        <v>29850.7</v>
      </c>
      <c r="E9" s="42">
        <v>6454.2</v>
      </c>
      <c r="F9" s="22" t="e">
        <f>[2]Dodatok1!#REF!</f>
        <v>#REF!</v>
      </c>
      <c r="G9" s="43" t="e">
        <f t="shared" si="0"/>
        <v>#REF!</v>
      </c>
    </row>
    <row r="10" spans="1:11" ht="12.75" customHeight="1" x14ac:dyDescent="0.2">
      <c r="A10" s="40" t="s">
        <v>49</v>
      </c>
      <c r="B10" s="37" t="s">
        <v>50</v>
      </c>
      <c r="C10" s="41">
        <v>3102</v>
      </c>
      <c r="D10" s="42">
        <v>23202</v>
      </c>
      <c r="E10" s="42">
        <v>7479.68</v>
      </c>
      <c r="F10" s="22" t="e">
        <f>[2]Dodatok1!#REF!</f>
        <v>#REF!</v>
      </c>
      <c r="G10" s="43" t="e">
        <f t="shared" si="0"/>
        <v>#REF!</v>
      </c>
    </row>
    <row r="11" spans="1:11" ht="12.75" customHeight="1" x14ac:dyDescent="0.2">
      <c r="A11" s="40" t="s">
        <v>51</v>
      </c>
      <c r="B11" s="37" t="s">
        <v>52</v>
      </c>
      <c r="C11" s="41">
        <v>2460</v>
      </c>
      <c r="D11" s="42">
        <v>20855.8</v>
      </c>
      <c r="E11" s="42">
        <v>8477.9599999999991</v>
      </c>
      <c r="F11" s="22" t="e">
        <f>[2]Dodatok1!#REF!</f>
        <v>#REF!</v>
      </c>
      <c r="G11" s="43" t="e">
        <f t="shared" si="0"/>
        <v>#REF!</v>
      </c>
    </row>
    <row r="12" spans="1:11" ht="12.75" customHeight="1" x14ac:dyDescent="0.2">
      <c r="A12" s="40" t="s">
        <v>53</v>
      </c>
      <c r="B12" s="37" t="s">
        <v>54</v>
      </c>
      <c r="C12" s="41">
        <v>1805</v>
      </c>
      <c r="D12" s="42">
        <v>17091.599999999999</v>
      </c>
      <c r="E12" s="42">
        <v>9469.06</v>
      </c>
      <c r="F12" s="22" t="e">
        <f>[2]Dodatok1!#REF!</f>
        <v>#REF!</v>
      </c>
      <c r="G12" s="43" t="e">
        <f t="shared" si="0"/>
        <v>#REF!</v>
      </c>
    </row>
    <row r="13" spans="1:11" ht="12.75" customHeight="1" x14ac:dyDescent="0.2">
      <c r="A13" s="40" t="s">
        <v>55</v>
      </c>
      <c r="B13" s="37" t="s">
        <v>56</v>
      </c>
      <c r="C13" s="41">
        <v>4196</v>
      </c>
      <c r="D13" s="42">
        <v>49653.3</v>
      </c>
      <c r="E13" s="42">
        <v>11833.48</v>
      </c>
      <c r="F13" s="22" t="e">
        <f>[2]Dodatok1!#REF!</f>
        <v>#REF!</v>
      </c>
      <c r="G13" s="43" t="e">
        <f t="shared" si="0"/>
        <v>#REF!</v>
      </c>
    </row>
    <row r="14" spans="1:11" ht="12.75" customHeight="1" x14ac:dyDescent="0.2">
      <c r="A14" s="40" t="s">
        <v>57</v>
      </c>
      <c r="B14" s="37" t="s">
        <v>58</v>
      </c>
      <c r="C14" s="41">
        <v>1382</v>
      </c>
      <c r="D14" s="42">
        <v>23639.3</v>
      </c>
      <c r="E14" s="42">
        <v>17105.16</v>
      </c>
      <c r="F14" s="22" t="e">
        <f>[2]Dodatok1!#REF!</f>
        <v>#REF!</v>
      </c>
      <c r="G14" s="43" t="e">
        <f t="shared" si="0"/>
        <v>#REF!</v>
      </c>
    </row>
    <row r="15" spans="1:11" ht="12.75" customHeight="1" x14ac:dyDescent="0.2">
      <c r="A15" s="40" t="s">
        <v>59</v>
      </c>
      <c r="B15" s="37" t="s">
        <v>60</v>
      </c>
      <c r="C15" s="41">
        <v>444</v>
      </c>
      <c r="D15" s="42">
        <v>9837.1</v>
      </c>
      <c r="E15" s="42">
        <v>22155.73</v>
      </c>
      <c r="F15" s="22" t="e">
        <f>[2]Dodatok1!#REF!</f>
        <v>#REF!</v>
      </c>
      <c r="G15" s="43" t="e">
        <f t="shared" si="0"/>
        <v>#REF!</v>
      </c>
    </row>
    <row r="16" spans="1:11" ht="12.75" customHeight="1" x14ac:dyDescent="0.2">
      <c r="A16" s="40" t="s">
        <v>61</v>
      </c>
      <c r="B16" s="37" t="s">
        <v>62</v>
      </c>
      <c r="C16" s="41">
        <v>229</v>
      </c>
      <c r="D16" s="42">
        <v>5953.4</v>
      </c>
      <c r="E16" s="42">
        <v>25997.24</v>
      </c>
      <c r="G16" s="43"/>
    </row>
    <row r="17" spans="1:11" ht="12.75" customHeight="1" x14ac:dyDescent="0.2">
      <c r="A17" s="40" t="s">
        <v>63</v>
      </c>
      <c r="B17" s="45" t="s">
        <v>64</v>
      </c>
      <c r="C17" s="41">
        <v>23</v>
      </c>
      <c r="D17" s="42">
        <v>1486.3</v>
      </c>
      <c r="E17" s="42">
        <v>64620.800000000003</v>
      </c>
      <c r="F17" s="22" t="e">
        <f>[2]Dodatok1!#REF!</f>
        <v>#REF!</v>
      </c>
      <c r="G17" s="43" t="e">
        <f t="shared" ref="G17:G26" si="1">F17-C17</f>
        <v>#REF!</v>
      </c>
    </row>
    <row r="18" spans="1:11" ht="45.75" customHeight="1" x14ac:dyDescent="0.2">
      <c r="A18" s="40" t="s">
        <v>65</v>
      </c>
      <c r="B18" s="45" t="s">
        <v>66</v>
      </c>
      <c r="C18" s="41">
        <v>36490</v>
      </c>
      <c r="D18" s="42">
        <v>236966.2</v>
      </c>
      <c r="E18" s="42">
        <v>6494</v>
      </c>
      <c r="F18" s="25" t="e">
        <f>'[3]Dodatok 2'!#REF!</f>
        <v>#REF!</v>
      </c>
      <c r="G18" s="43" t="e">
        <f t="shared" si="1"/>
        <v>#REF!</v>
      </c>
      <c r="H18" s="25">
        <f>SUM(C18:C23)</f>
        <v>54698</v>
      </c>
      <c r="I18" s="26">
        <f>SUM(D18:D23)</f>
        <v>323310.2</v>
      </c>
      <c r="J18" s="43">
        <f>H18-C4</f>
        <v>0</v>
      </c>
      <c r="K18" s="44">
        <f>I18-D4</f>
        <v>0</v>
      </c>
    </row>
    <row r="19" spans="1:11" ht="14.25" customHeight="1" x14ac:dyDescent="0.2">
      <c r="A19" s="40" t="s">
        <v>67</v>
      </c>
      <c r="B19" s="45" t="s">
        <v>68</v>
      </c>
      <c r="C19" s="41">
        <v>14862</v>
      </c>
      <c r="D19" s="42">
        <v>71002.2</v>
      </c>
      <c r="E19" s="42">
        <v>4777.43</v>
      </c>
      <c r="F19" s="25" t="e">
        <f>'[3]Dodatok 2'!#REF!</f>
        <v>#REF!</v>
      </c>
      <c r="G19" s="43" t="e">
        <f t="shared" si="1"/>
        <v>#REF!</v>
      </c>
    </row>
    <row r="20" spans="1:11" ht="14.25" customHeight="1" x14ac:dyDescent="0.2">
      <c r="A20" s="40" t="s">
        <v>69</v>
      </c>
      <c r="B20" s="45" t="s">
        <v>70</v>
      </c>
      <c r="C20" s="41">
        <v>2473</v>
      </c>
      <c r="D20" s="42">
        <v>9370.6</v>
      </c>
      <c r="E20" s="42">
        <v>3789.16</v>
      </c>
      <c r="F20" s="25" t="e">
        <f>'[3]Dodatok 2'!#REF!</f>
        <v>#REF!</v>
      </c>
      <c r="G20" s="43" t="e">
        <f t="shared" si="1"/>
        <v>#REF!</v>
      </c>
    </row>
    <row r="21" spans="1:11" ht="14.25" customHeight="1" x14ac:dyDescent="0.2">
      <c r="A21" s="40" t="s">
        <v>71</v>
      </c>
      <c r="B21" s="45" t="s">
        <v>72</v>
      </c>
      <c r="C21" s="41">
        <v>642</v>
      </c>
      <c r="D21" s="42">
        <v>4313.5</v>
      </c>
      <c r="E21" s="42">
        <v>6718.81</v>
      </c>
      <c r="F21" s="25" t="e">
        <f>'[3]Dodatok 2'!#REF!</f>
        <v>#REF!</v>
      </c>
      <c r="G21" s="43" t="e">
        <f t="shared" si="1"/>
        <v>#REF!</v>
      </c>
    </row>
    <row r="22" spans="1:11" ht="14.25" customHeight="1" x14ac:dyDescent="0.2">
      <c r="A22" s="40" t="s">
        <v>73</v>
      </c>
      <c r="B22" s="45" t="s">
        <v>74</v>
      </c>
      <c r="C22" s="41">
        <v>220</v>
      </c>
      <c r="D22" s="42">
        <v>583.70000000000005</v>
      </c>
      <c r="E22" s="42">
        <v>2652.95</v>
      </c>
      <c r="F22" s="25" t="e">
        <f>'[3]Dodatok 2'!#REF!</f>
        <v>#REF!</v>
      </c>
      <c r="G22" s="43" t="e">
        <f t="shared" si="1"/>
        <v>#REF!</v>
      </c>
    </row>
    <row r="23" spans="1:11" ht="14.25" customHeight="1" x14ac:dyDescent="0.2">
      <c r="A23" s="40" t="s">
        <v>75</v>
      </c>
      <c r="B23" s="45" t="s">
        <v>76</v>
      </c>
      <c r="C23" s="41">
        <v>11</v>
      </c>
      <c r="D23" s="42">
        <v>1074</v>
      </c>
      <c r="E23" s="42">
        <v>97636.09</v>
      </c>
      <c r="F23" s="25" t="e">
        <f>'[3]Dodatok 2'!#REF!</f>
        <v>#REF!</v>
      </c>
      <c r="G23" s="43" t="e">
        <f t="shared" si="1"/>
        <v>#REF!</v>
      </c>
    </row>
    <row r="24" spans="1:11" ht="42.75" customHeight="1" x14ac:dyDescent="0.2">
      <c r="A24" s="40" t="s">
        <v>77</v>
      </c>
      <c r="B24" s="45" t="s">
        <v>78</v>
      </c>
      <c r="C24" s="41">
        <v>388</v>
      </c>
      <c r="D24" s="42">
        <v>659.1</v>
      </c>
      <c r="E24" s="42">
        <v>1698.58</v>
      </c>
      <c r="F24" s="25" t="e">
        <f>'[4]Dodatok 3'!#REF!</f>
        <v>#REF!</v>
      </c>
      <c r="G24" s="43" t="e">
        <f t="shared" si="1"/>
        <v>#REF!</v>
      </c>
      <c r="H24" s="25">
        <f>SUM(C24:C26)</f>
        <v>54698</v>
      </c>
      <c r="I24" s="26">
        <f>SUM(D24:D26)</f>
        <v>323310.2</v>
      </c>
      <c r="J24" s="43">
        <f>H24-C4</f>
        <v>0</v>
      </c>
      <c r="K24" s="44">
        <f>I24-D4</f>
        <v>0</v>
      </c>
    </row>
    <row r="25" spans="1:11" ht="11.25" customHeight="1" x14ac:dyDescent="0.2">
      <c r="A25" s="40" t="s">
        <v>79</v>
      </c>
      <c r="B25" s="45" t="s">
        <v>80</v>
      </c>
      <c r="C25" s="41">
        <v>4824</v>
      </c>
      <c r="D25" s="42">
        <v>12518.3</v>
      </c>
      <c r="E25" s="42">
        <v>2595</v>
      </c>
      <c r="F25" s="25" t="e">
        <f>'[4]Dodatok 3'!#REF!</f>
        <v>#REF!</v>
      </c>
      <c r="G25" s="43" t="e">
        <f t="shared" si="1"/>
        <v>#REF!</v>
      </c>
    </row>
    <row r="26" spans="1:11" ht="11.25" customHeight="1" x14ac:dyDescent="0.2">
      <c r="A26" s="40" t="s">
        <v>81</v>
      </c>
      <c r="B26" s="45" t="s">
        <v>82</v>
      </c>
      <c r="C26" s="41">
        <v>49486</v>
      </c>
      <c r="D26" s="42">
        <v>310132.8</v>
      </c>
      <c r="E26" s="42">
        <v>6267.08</v>
      </c>
      <c r="F26" s="25" t="e">
        <f>'[4]Dodatok 3'!#REF!</f>
        <v>#REF!</v>
      </c>
      <c r="G26" s="43" t="e">
        <f t="shared" si="1"/>
        <v>#REF!</v>
      </c>
    </row>
    <row r="27" spans="1:11" s="47" customFormat="1" ht="22.5" customHeight="1" x14ac:dyDescent="0.2">
      <c r="A27" s="40" t="s">
        <v>90</v>
      </c>
      <c r="B27" s="45" t="s">
        <v>84</v>
      </c>
      <c r="C27" s="41">
        <v>0</v>
      </c>
      <c r="D27" s="42">
        <v>0</v>
      </c>
      <c r="E27" s="42">
        <v>0</v>
      </c>
      <c r="F27" s="46"/>
      <c r="G27" s="46"/>
    </row>
    <row r="28" spans="1:11" ht="22.5" customHeight="1" x14ac:dyDescent="0.2">
      <c r="A28" s="40" t="s">
        <v>85</v>
      </c>
      <c r="B28" s="45" t="s">
        <v>86</v>
      </c>
      <c r="C28" s="41">
        <v>0</v>
      </c>
      <c r="D28" s="42">
        <v>0</v>
      </c>
      <c r="E28" s="42">
        <v>0</v>
      </c>
    </row>
    <row r="29" spans="1:11" s="47" customFormat="1" ht="6.75" customHeight="1" x14ac:dyDescent="0.2">
      <c r="A29" s="48"/>
      <c r="B29" s="49"/>
      <c r="C29" s="50"/>
      <c r="D29" s="51"/>
      <c r="E29" s="51"/>
    </row>
    <row r="30" spans="1:11" ht="11.25" customHeight="1" x14ac:dyDescent="0.2">
      <c r="A30" s="98" t="s">
        <v>87</v>
      </c>
      <c r="B30" s="98"/>
      <c r="C30" s="98"/>
      <c r="D30" s="98"/>
      <c r="E30" s="98"/>
      <c r="G30" s="22"/>
      <c r="H30" s="27"/>
      <c r="I30" s="27"/>
      <c r="J30" s="22"/>
      <c r="K30" s="22"/>
    </row>
    <row r="31" spans="1:11" ht="11.25" customHeight="1" x14ac:dyDescent="0.2">
      <c r="A31" s="98"/>
      <c r="B31" s="98"/>
      <c r="C31" s="98"/>
      <c r="D31" s="98"/>
      <c r="E31" s="98"/>
      <c r="G31" s="22"/>
      <c r="H31" s="27"/>
      <c r="I31" s="27"/>
      <c r="J31" s="22"/>
      <c r="K31" s="22"/>
    </row>
    <row r="32" spans="1:11" ht="40.5" customHeight="1" x14ac:dyDescent="0.2">
      <c r="A32" s="99" t="s">
        <v>95</v>
      </c>
      <c r="B32" s="99"/>
      <c r="C32" s="99"/>
      <c r="D32" s="99" t="s">
        <v>96</v>
      </c>
      <c r="E32" s="99"/>
      <c r="F32" s="99"/>
      <c r="G32" s="99"/>
    </row>
    <row r="34" spans="1:3" ht="22.5" customHeight="1" x14ac:dyDescent="0.2">
      <c r="A34" s="99" t="s">
        <v>88</v>
      </c>
      <c r="B34" s="99"/>
      <c r="C34" s="99"/>
    </row>
  </sheetData>
  <mergeCells count="4">
    <mergeCell ref="A30:E31"/>
    <mergeCell ref="A32:C32"/>
    <mergeCell ref="D32:G32"/>
    <mergeCell ref="A34:C34"/>
  </mergeCells>
  <pageMargins left="0.39370078740157483" right="0.39370078740157483" top="0.39370078740157483" bottom="0.39370078740157483" header="0" footer="0.11811023622047245"/>
  <pageSetup paperSize="9" fitToHeight="42" orientation="portrait" r:id="rId1"/>
  <headerFooter>
    <oddFooter>&amp;R&amp;6&amp;P/&amp;N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5pf_titul</vt:lpstr>
      <vt:lpstr>5pf</vt:lpstr>
      <vt:lpstr>5pf (раб)</vt:lpstr>
      <vt:lpstr>'5pf'!Заголовки_для_друку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SPOV03</dc:creator>
  <cp:lastModifiedBy>Volyn PFU</cp:lastModifiedBy>
  <cp:lastPrinted>2026-07-13T05:53:17Z</cp:lastPrinted>
  <dcterms:created xsi:type="dcterms:W3CDTF">2026-07-10T13:57:26Z</dcterms:created>
  <dcterms:modified xsi:type="dcterms:W3CDTF">2026-07-13T05:53:57Z</dcterms:modified>
</cp:coreProperties>
</file>