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tabRatio="902" activeTab="1"/>
  </bookViews>
  <sheets>
    <sheet name="5pf_titul" sheetId="1" r:id="rId1"/>
    <sheet name="5pf" sheetId="2" r:id="rId2"/>
    <sheet name="5pf Контроль" sheetId="3" r:id="rId3"/>
    <sheet name="Додаток 1" sheetId="4" r:id="rId4"/>
    <sheet name="Додаток 2" sheetId="5" r:id="rId5"/>
    <sheet name="Додаток 3" sheetId="6" r:id="rId6"/>
    <sheet name="5pf_titul (раб)" sheetId="7" r:id="rId7"/>
    <sheet name="5pf (раб)" sheetId="8" r:id="rId8"/>
    <sheet name="5pf (раб) Контроль" sheetId="9" r:id="rId9"/>
    <sheet name="Додаток 1 (раб)" sheetId="10" r:id="rId10"/>
    <sheet name="Додаток 2 (раб)" sheetId="11" r:id="rId11"/>
    <sheet name="Додаток 3 (раб)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Titles" localSheetId="1">'5pf'!$3:$3</definedName>
    <definedName name="_xlnm.Print_Titles" localSheetId="7">'[4]5pf (rab)'!$3:$3</definedName>
  </definedNames>
  <calcPr calcId="145621"/>
</workbook>
</file>

<file path=xl/calcChain.xml><?xml version="1.0" encoding="utf-8"?>
<calcChain xmlns="http://schemas.openxmlformats.org/spreadsheetml/2006/main">
  <c r="F12" i="9" l="1"/>
  <c r="C12" i="9"/>
  <c r="F11" i="9"/>
  <c r="G11" i="9" s="1"/>
  <c r="C11" i="9"/>
  <c r="F10" i="9"/>
  <c r="C10" i="9"/>
  <c r="F9" i="9"/>
  <c r="C9" i="9"/>
  <c r="F6" i="9"/>
  <c r="C6" i="9"/>
  <c r="F5" i="9"/>
  <c r="C5" i="9"/>
  <c r="F4" i="9"/>
  <c r="C4" i="9"/>
  <c r="F3" i="9"/>
  <c r="C3" i="9"/>
  <c r="F26" i="8"/>
  <c r="F25" i="8"/>
  <c r="F24" i="8"/>
  <c r="F23" i="8"/>
  <c r="F22" i="8"/>
  <c r="F21" i="8"/>
  <c r="F20" i="8"/>
  <c r="F19" i="8"/>
  <c r="F18" i="8"/>
  <c r="F17" i="8"/>
  <c r="F15" i="8"/>
  <c r="F14" i="8"/>
  <c r="F13" i="8"/>
  <c r="F12" i="8"/>
  <c r="F11" i="8"/>
  <c r="F10" i="8"/>
  <c r="F9" i="8"/>
  <c r="F8" i="8"/>
  <c r="F7" i="8"/>
  <c r="F6" i="8"/>
  <c r="F5" i="8"/>
  <c r="F4" i="8"/>
  <c r="F13" i="3"/>
  <c r="C13" i="3"/>
  <c r="F12" i="3"/>
  <c r="C12" i="3"/>
  <c r="F11" i="3"/>
  <c r="C11" i="3"/>
  <c r="F10" i="3"/>
  <c r="C10" i="3"/>
  <c r="F9" i="3"/>
  <c r="C9" i="3"/>
  <c r="F7" i="3"/>
  <c r="C7" i="3"/>
  <c r="F6" i="3"/>
  <c r="C6" i="3"/>
  <c r="F5" i="3"/>
  <c r="C5" i="3"/>
  <c r="F4" i="3"/>
  <c r="C4" i="3"/>
  <c r="F3" i="3"/>
  <c r="C3" i="3"/>
  <c r="G12" i="9"/>
  <c r="G10" i="9"/>
  <c r="G9" i="9"/>
  <c r="G6" i="9"/>
  <c r="G5" i="9"/>
  <c r="G4" i="9"/>
  <c r="G3" i="9"/>
  <c r="G26" i="8"/>
  <c r="G25" i="8"/>
  <c r="I24" i="8"/>
  <c r="K24" i="8" s="1"/>
  <c r="H24" i="8"/>
  <c r="J24" i="8" s="1"/>
  <c r="G24" i="8"/>
  <c r="G23" i="8"/>
  <c r="G22" i="8"/>
  <c r="G21" i="8"/>
  <c r="G20" i="8"/>
  <c r="G19" i="8"/>
  <c r="I18" i="8"/>
  <c r="K18" i="8" s="1"/>
  <c r="H18" i="8"/>
  <c r="J18" i="8" s="1"/>
  <c r="G18" i="8"/>
  <c r="G17" i="8"/>
  <c r="G15" i="8"/>
  <c r="G14" i="8"/>
  <c r="G13" i="8"/>
  <c r="G12" i="8"/>
  <c r="G11" i="8"/>
  <c r="G10" i="8"/>
  <c r="G9" i="8"/>
  <c r="G8" i="8"/>
  <c r="G7" i="8"/>
  <c r="G6" i="8"/>
  <c r="G5" i="8"/>
  <c r="I4" i="8"/>
  <c r="K4" i="8" s="1"/>
  <c r="H4" i="8"/>
  <c r="J4" i="8" s="1"/>
  <c r="G4" i="8"/>
  <c r="G13" i="3"/>
  <c r="G12" i="3"/>
  <c r="G11" i="3"/>
  <c r="G10" i="3"/>
  <c r="G9" i="3"/>
  <c r="G7" i="3"/>
  <c r="G6" i="3"/>
  <c r="G5" i="3"/>
  <c r="G4" i="3"/>
  <c r="G3" i="3"/>
  <c r="G24" i="2"/>
  <c r="I24" i="2" s="1"/>
  <c r="F24" i="2"/>
  <c r="H24" i="2" s="1"/>
  <c r="G18" i="2"/>
  <c r="I18" i="2" s="1"/>
  <c r="F18" i="2"/>
  <c r="H18" i="2" s="1"/>
  <c r="G4" i="2"/>
  <c r="I4" i="2" s="1"/>
  <c r="F4" i="2"/>
  <c r="H4" i="2" s="1"/>
</calcChain>
</file>

<file path=xl/sharedStrings.xml><?xml version="1.0" encoding="utf-8"?>
<sst xmlns="http://schemas.openxmlformats.org/spreadsheetml/2006/main" count="1090" uniqueCount="153">
  <si>
    <t xml:space="preserve">Державне статистичне спостереження </t>
  </si>
  <si>
    <t>ЗВІТ
про розподіл пенсіонерів за розмірами призначених місячних пенсій</t>
  </si>
  <si>
    <t xml:space="preserve">на </t>
  </si>
  <si>
    <t>31.10.2020</t>
  </si>
  <si>
    <t>Подають:</t>
  </si>
  <si>
    <t>Терміни подання</t>
  </si>
  <si>
    <t xml:space="preserve">Форма № 5-ПФ
</t>
  </si>
  <si>
    <t>Управління Пенсійного фонду України в районах, містах і районах у містах</t>
  </si>
  <si>
    <t xml:space="preserve">ЗАТВЕРДЖЕНО
Наказ Пенсійного фонду України
та Державного комітету статистики України
від 29.12.2003 р. № 127/471
</t>
  </si>
  <si>
    <t>– головним управлінням Пенсійного фонду України в Автономній Республіці Крим, областях, містах Києві та Севастополі</t>
  </si>
  <si>
    <t>2 числа після звітного періоду</t>
  </si>
  <si>
    <t>– районним,міським відділам статистики</t>
  </si>
  <si>
    <t>Головні управління Пенсійного фонду України в Автономній Республіці Крим, областях, містах Києві та Севастополі</t>
  </si>
  <si>
    <t>– Пенсійному фонду України</t>
  </si>
  <si>
    <t>5 числа після звітного періоду</t>
  </si>
  <si>
    <t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</si>
  <si>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>Квартальна</t>
  </si>
  <si>
    <t>Пенсійний фонд України зведену інформацію по Україні та регіонах</t>
  </si>
  <si>
    <t>8 числа після звітного періоду</t>
  </si>
  <si>
    <t>– Державному комітету статистики України</t>
  </si>
  <si>
    <t>Найменування організації-складача інформації</t>
  </si>
  <si>
    <t>Головне управління ПФУ в Одеській області</t>
  </si>
  <si>
    <t>Поштова адреса</t>
  </si>
  <si>
    <t>Код форми документа за ДКУД</t>
  </si>
  <si>
    <t>Коди організації-складача</t>
  </si>
  <si>
    <t>за ЄДРПОУ</t>
  </si>
  <si>
    <t>території (КОАТУУ)</t>
  </si>
  <si>
    <t>виду економічної діяльності (КВЕД)</t>
  </si>
  <si>
    <t>форми власності (КФВ)</t>
  </si>
  <si>
    <t>організаційно-правової форми господарювання (КОПФГ)</t>
  </si>
  <si>
    <t>міністерства, іншого центрального органу, якому підпорядкована організація складач інформації (СПОДУ)*</t>
  </si>
  <si>
    <t>КС</t>
  </si>
  <si>
    <t>* тільки для підприємств державної форми власності</t>
  </si>
  <si>
    <t>Назва показників</t>
  </si>
  <si>
    <t>№№ рядків</t>
  </si>
  <si>
    <t>Чисельність пенсіонерів усіх категорій (осіб)</t>
  </si>
  <si>
    <t>Сума призначених пенсій з цільовою грошовою допомогою з урахуванням індексації, 
(тис.грн.)</t>
  </si>
  <si>
    <t>Середні розімри призначених пенсій з цільовою грошовою допомогою з урахуванням індексації, 
(грн.коп.)
(гр.2:гр.1)</t>
  </si>
  <si>
    <t>А</t>
  </si>
  <si>
    <t>Б</t>
  </si>
  <si>
    <t>Всього пенсіонерів (02-22)
 у тому числi одержують пенсії у загальній сумі:</t>
  </si>
  <si>
    <t>01</t>
  </si>
  <si>
    <t>до 800 грн. Включно</t>
  </si>
  <si>
    <t>02</t>
  </si>
  <si>
    <t>від 801 грн. до 1000 грн.</t>
  </si>
  <si>
    <t>03</t>
  </si>
  <si>
    <t>від 1001 грн. до 1100 грн.</t>
  </si>
  <si>
    <t>04</t>
  </si>
  <si>
    <t>від 1101 грн. до 1200 грн.</t>
  </si>
  <si>
    <t>05</t>
  </si>
  <si>
    <t>від 1201 грн. до 1300 грн.</t>
  </si>
  <si>
    <t>06</t>
  </si>
  <si>
    <t>від 1301 грн. до 1400 грн.</t>
  </si>
  <si>
    <t>07</t>
  </si>
  <si>
    <t>від 1401 грн. до 1500 грн.</t>
  </si>
  <si>
    <t>08</t>
  </si>
  <si>
    <t>від 1501 грн. до 2000 грн.</t>
  </si>
  <si>
    <t>09</t>
  </si>
  <si>
    <t>від 2001 грн. до 3000 грн.</t>
  </si>
  <si>
    <t>10</t>
  </si>
  <si>
    <t>від 3001 грн. до 4000 грн.</t>
  </si>
  <si>
    <t>11</t>
  </si>
  <si>
    <t>від 4001 грн. до 5000 грн.</t>
  </si>
  <si>
    <t>12</t>
  </si>
  <si>
    <t>від 5001 грн. до 10000 грн.</t>
  </si>
  <si>
    <t>13</t>
  </si>
  <si>
    <t>понад 10000 грн.</t>
  </si>
  <si>
    <t>14</t>
  </si>
  <si>
    <t>Із загального числа пенсіонерів (рядок 01) одержують пенсію:
- за віком</t>
  </si>
  <si>
    <t>15</t>
  </si>
  <si>
    <t>- по інвалідності</t>
  </si>
  <si>
    <t>16</t>
  </si>
  <si>
    <t>- у разі втрати годувальника</t>
  </si>
  <si>
    <t>17</t>
  </si>
  <si>
    <t>- за вислугу років</t>
  </si>
  <si>
    <t>18</t>
  </si>
  <si>
    <t>- соціальні пенсії</t>
  </si>
  <si>
    <t>19</t>
  </si>
  <si>
    <t>- довічне утримання суддів</t>
  </si>
  <si>
    <t>20</t>
  </si>
  <si>
    <t>Із загального числапенсіонерів (рядок 01) одержують пенсію:
- нижче прожиткового мінімуму</t>
  </si>
  <si>
    <t>21</t>
  </si>
  <si>
    <t>- у розмірі прожиткового мінімуму</t>
  </si>
  <si>
    <t>22</t>
  </si>
  <si>
    <t>- вище прожиткового мінімуму</t>
  </si>
  <si>
    <t>23</t>
  </si>
  <si>
    <t xml:space="preserve"> Із загального числа пенсіонерів (рядок 01) -  працюючі пенсіонери</t>
  </si>
  <si>
    <t>24</t>
  </si>
  <si>
    <t>Довідково: ті які працюють на спец посадах «виплата пенсій припинена»</t>
  </si>
  <si>
    <t>25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</si>
  <si>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</si>
  <si>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Виконавець _________________________________
(прізвище, номер телефону)</t>
  </si>
  <si>
    <t>Керівник _________________________
(підпис) (прізвище, ініціали)</t>
  </si>
  <si>
    <t>"___" __________________ 20     р.</t>
  </si>
  <si>
    <t>Чисельність</t>
  </si>
  <si>
    <t>Результат</t>
  </si>
  <si>
    <t>=</t>
  </si>
  <si>
    <t>02-14</t>
  </si>
  <si>
    <t>15-20</t>
  </si>
  <si>
    <t>21-23</t>
  </si>
  <si>
    <t>&lt;=</t>
  </si>
  <si>
    <t>25(Раб)</t>
  </si>
  <si>
    <t>Сума</t>
  </si>
  <si>
    <t xml:space="preserve">Розподіл пенсіонерів за розмірами призначених місячних пенсій </t>
  </si>
  <si>
    <t>№ п/п</t>
  </si>
  <si>
    <t>Регіони</t>
  </si>
  <si>
    <t>Пенсіонери, всього</t>
  </si>
  <si>
    <t>Чисельність пенсіонерів, всього</t>
  </si>
  <si>
    <t>Сума призначених місячних пенсій, тис.грн.</t>
  </si>
  <si>
    <t>Середній розмір пенсії, грн.коп.</t>
  </si>
  <si>
    <t>1</t>
  </si>
  <si>
    <t>Білгород-Дністровське об’єднане управління ПФУ</t>
  </si>
  <si>
    <t>2</t>
  </si>
  <si>
    <t>Чорноморське об’єднане управління ПФУ</t>
  </si>
  <si>
    <t>3</t>
  </si>
  <si>
    <t>Подільське об’єднане управління ПФУ</t>
  </si>
  <si>
    <t>4</t>
  </si>
  <si>
    <t>Березівське об’єднане управління ПФУ</t>
  </si>
  <si>
    <t>5</t>
  </si>
  <si>
    <t>Любашівське об’єднане управління ПФУ</t>
  </si>
  <si>
    <t>6</t>
  </si>
  <si>
    <t>Центральне об’єднане управління ПФУ в м. Одесі</t>
  </si>
  <si>
    <t>7</t>
  </si>
  <si>
    <t>Малиновське об’єднане управління ПФУ в м. Одесі</t>
  </si>
  <si>
    <t>8</t>
  </si>
  <si>
    <t>Арцизьке об’єднане управління ПФУ</t>
  </si>
  <si>
    <t>9</t>
  </si>
  <si>
    <t>Балтське об’єднане управління ПФУ</t>
  </si>
  <si>
    <t>Великомихайлівське об’єднане управління ПФУ</t>
  </si>
  <si>
    <t>Роздільнянське об’єднане управління ПФУ</t>
  </si>
  <si>
    <t>Саратське об’єднане управління ПФУ</t>
  </si>
  <si>
    <t>Ізмаїльське об’єднане управління ПФУ</t>
  </si>
  <si>
    <t>Суворовське об’єднане управління ПФУ в м. Одесі</t>
  </si>
  <si>
    <t>Всього</t>
  </si>
  <si>
    <t>Розподіл пенсіонерів за видами призначених місячних пенсій</t>
  </si>
  <si>
    <t xml:space="preserve"> за віком</t>
  </si>
  <si>
    <t>по інвалідності</t>
  </si>
  <si>
    <t>у разі втрати годувальника</t>
  </si>
  <si>
    <t>за вислугу років</t>
  </si>
  <si>
    <t>соціальні пенсії</t>
  </si>
  <si>
    <t>довічне утримання суддів</t>
  </si>
  <si>
    <t>Розподіл пенсіонерів за розмірами призначених пенсій відносно прожиткового мінімуму для осіб, які втратили працездатність</t>
  </si>
  <si>
    <t xml:space="preserve">нижче прожиткового мінімуму </t>
  </si>
  <si>
    <t>у розмірі прожиткового мінімуму</t>
  </si>
  <si>
    <t>вище прожиткового мінімуму</t>
  </si>
  <si>
    <t>Із загального числа пенсіонерів (рядок 01) -  працюючі пенсіонери</t>
  </si>
  <si>
    <t>ЗВІТ
про розподіл працюючих пенсіонерів за розмірами призначених місячних пенсій</t>
  </si>
  <si>
    <r>
      <t xml:space="preserve">Чисельність </t>
    </r>
    <r>
      <rPr>
        <b/>
        <u/>
        <sz val="8"/>
        <rFont val="Times New Roman"/>
        <charset val="204"/>
      </rPr>
      <t>працюючих</t>
    </r>
    <r>
      <rPr>
        <sz val="8"/>
        <rFont val="Times New Roman"/>
        <charset val="204"/>
      </rPr>
      <t xml:space="preserve"> пенсіонерів усіх категорій (осіб)</t>
    </r>
  </si>
  <si>
    <t xml:space="preserve"> Із загального числа пенсіонерів (рядок 01) -  працюючі пенсіонери(85%  признач.розміру)</t>
  </si>
  <si>
    <t xml:space="preserve">Розподіл працюючих пенсіонерів за розмірами призначених місячних пенсій </t>
  </si>
  <si>
    <t>Розподіл працюючих пенсіонерів за видами призначених місячних пенсій</t>
  </si>
  <si>
    <t>Розподіл працюючих пенсіонерів за розмірами призначених пенсій відносно прожиткового мінімуму для осіб, які втратили працездатність</t>
  </si>
  <si>
    <t>Із загального числа пенсіонерів (рядок 01) -  працюючі пенсіонери(85% признач. розм.)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</si>
</sst>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Times New Roman"/>
      <charset val="204"/>
    </font>
    <font>
      <sz val="8"/>
      <color theme="1"/>
      <name val="Arial"/>
      <family val="2"/>
      <charset val="1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Arial"/>
      <family val="2"/>
      <charset val="1"/>
    </font>
    <font>
      <b/>
      <sz val="13"/>
      <color theme="3"/>
      <name val="Arial"/>
      <family val="2"/>
      <charset val="1"/>
    </font>
    <font>
      <b/>
      <sz val="11"/>
      <color theme="3"/>
      <name val="Arial"/>
      <family val="2"/>
      <charset val="1"/>
    </font>
    <font>
      <sz val="8"/>
      <color rgb="FF006100"/>
      <name val="Arial"/>
      <family val="2"/>
      <charset val="1"/>
    </font>
    <font>
      <sz val="8"/>
      <color rgb="FF9C0006"/>
      <name val="Arial"/>
      <family val="2"/>
      <charset val="1"/>
    </font>
    <font>
      <sz val="8"/>
      <color rgb="FF9C6500"/>
      <name val="Arial"/>
      <family val="2"/>
      <charset val="1"/>
    </font>
    <font>
      <sz val="8"/>
      <color rgb="FF3F3F76"/>
      <name val="Arial"/>
      <family val="2"/>
      <charset val="1"/>
    </font>
    <font>
      <b/>
      <sz val="8"/>
      <color rgb="FF3F3F3F"/>
      <name val="Arial"/>
      <family val="2"/>
      <charset val="1"/>
    </font>
    <font>
      <b/>
      <sz val="8"/>
      <color rgb="FFFA7D00"/>
      <name val="Arial"/>
      <family val="2"/>
      <charset val="1"/>
    </font>
    <font>
      <sz val="8"/>
      <color rgb="FFFA7D00"/>
      <name val="Arial"/>
      <family val="2"/>
      <charset val="1"/>
    </font>
    <font>
      <b/>
      <sz val="8"/>
      <color theme="0"/>
      <name val="Arial"/>
      <family val="2"/>
      <charset val="1"/>
    </font>
    <font>
      <sz val="8"/>
      <color rgb="FFFF0000"/>
      <name val="Arial"/>
      <family val="2"/>
      <charset val="1"/>
    </font>
    <font>
      <i/>
      <sz val="8"/>
      <color rgb="FF7F7F7F"/>
      <name val="Arial"/>
      <family val="2"/>
      <charset val="1"/>
    </font>
    <font>
      <b/>
      <sz val="8"/>
      <color theme="1"/>
      <name val="Arial"/>
      <family val="2"/>
      <charset val="1"/>
    </font>
    <font>
      <sz val="8"/>
      <color theme="0"/>
      <name val="Arial"/>
      <family val="2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charset val="204"/>
    </font>
    <font>
      <sz val="8"/>
      <color indexed="10"/>
      <name val="Times New Roman"/>
      <charset val="204"/>
    </font>
    <font>
      <sz val="8"/>
      <color indexed="10"/>
      <name val="Times New Roman"/>
      <family val="1"/>
      <charset val="204"/>
    </font>
    <font>
      <sz val="10"/>
      <color indexed="10"/>
      <name val="Times New Roman"/>
      <charset val="204"/>
    </font>
    <font>
      <b/>
      <u/>
      <sz val="8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5">
    <xf numFmtId="0" fontId="0" fillId="0" borderId="0" xfId="0"/>
    <xf numFmtId="0" fontId="19" fillId="0" borderId="0" xfId="0" applyFont="1" applyAlignment="1">
      <alignment horizontal="center"/>
    </xf>
    <xf numFmtId="0" fontId="18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/>
    <xf numFmtId="49" fontId="23" fillId="0" borderId="0" xfId="0" applyNumberFormat="1" applyFont="1" applyAlignment="1">
      <alignment horizontal="right"/>
    </xf>
    <xf numFmtId="49" fontId="23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0" xfId="0" applyAlignment="1"/>
    <xf numFmtId="0" fontId="18" fillId="0" borderId="12" xfId="0" applyFont="1" applyBorder="1" applyAlignment="1">
      <alignment vertical="top" wrapText="1"/>
    </xf>
    <xf numFmtId="0" fontId="18" fillId="0" borderId="14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10" xfId="0" applyFont="1" applyBorder="1" applyAlignment="1">
      <alignment wrapText="1"/>
    </xf>
    <xf numFmtId="0" fontId="18" fillId="0" borderId="11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8" fillId="0" borderId="15" xfId="0" applyFont="1" applyBorder="1" applyAlignment="1">
      <alignment horizontal="left" vertical="top" wrapText="1" indent="1"/>
    </xf>
    <xf numFmtId="0" fontId="18" fillId="0" borderId="17" xfId="0" applyFont="1" applyBorder="1" applyAlignment="1">
      <alignment horizontal="left" vertical="top" wrapText="1" indent="1"/>
    </xf>
    <xf numFmtId="0" fontId="18" fillId="0" borderId="16" xfId="0" applyFont="1" applyBorder="1" applyAlignment="1">
      <alignment horizontal="left" vertical="top" wrapText="1" inden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8" fillId="0" borderId="2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8" fillId="0" borderId="15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8" fillId="0" borderId="16" xfId="0" applyFont="1" applyBorder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18" fillId="0" borderId="10" xfId="0" applyFont="1" applyBorder="1" applyAlignment="1">
      <alignment horizontal="center" wrapText="1"/>
    </xf>
    <xf numFmtId="0" fontId="0" fillId="0" borderId="0" xfId="0" applyProtection="1">
      <protection locked="0"/>
    </xf>
    <xf numFmtId="0" fontId="19" fillId="0" borderId="21" xfId="0" applyFont="1" applyBorder="1" applyAlignment="1" applyProtection="1">
      <alignment vertical="top" wrapText="1"/>
      <protection locked="0"/>
    </xf>
    <xf numFmtId="0" fontId="19" fillId="0" borderId="22" xfId="0" applyFont="1" applyBorder="1" applyAlignment="1" applyProtection="1">
      <alignment vertical="top" wrapText="1"/>
      <protection locked="0"/>
    </xf>
    <xf numFmtId="0" fontId="19" fillId="0" borderId="23" xfId="0" applyFont="1" applyBorder="1" applyAlignment="1" applyProtection="1">
      <alignment vertical="top" wrapText="1"/>
      <protection locked="0"/>
    </xf>
    <xf numFmtId="0" fontId="20" fillId="0" borderId="21" xfId="0" applyFont="1" applyBorder="1" applyAlignment="1" applyProtection="1">
      <alignment vertical="top" wrapText="1"/>
      <protection locked="0"/>
    </xf>
    <xf numFmtId="0" fontId="20" fillId="0" borderId="22" xfId="0" applyFont="1" applyBorder="1" applyAlignment="1" applyProtection="1">
      <alignment vertical="top" wrapText="1"/>
      <protection locked="0"/>
    </xf>
    <xf numFmtId="0" fontId="20" fillId="0" borderId="23" xfId="0" applyFont="1" applyBorder="1" applyAlignment="1" applyProtection="1">
      <alignment vertical="top" wrapText="1"/>
      <protection locked="0"/>
    </xf>
    <xf numFmtId="0" fontId="18" fillId="0" borderId="21" xfId="0" applyFont="1" applyBorder="1" applyAlignment="1" applyProtection="1">
      <alignment vertical="top" wrapText="1"/>
      <protection locked="0"/>
    </xf>
    <xf numFmtId="0" fontId="18" fillId="0" borderId="22" xfId="0" applyFont="1" applyBorder="1" applyAlignment="1" applyProtection="1">
      <alignment vertical="top" wrapText="1"/>
      <protection locked="0"/>
    </xf>
    <xf numFmtId="0" fontId="18" fillId="0" borderId="23" xfId="0" applyFont="1" applyBorder="1" applyAlignment="1" applyProtection="1">
      <alignment vertical="top" wrapText="1"/>
      <protection locked="0"/>
    </xf>
    <xf numFmtId="0" fontId="18" fillId="0" borderId="10" xfId="0" applyFont="1" applyBorder="1" applyAlignment="1" applyProtection="1">
      <alignment horizontal="center" vertical="top" wrapText="1"/>
      <protection locked="0"/>
    </xf>
    <xf numFmtId="0" fontId="18" fillId="0" borderId="18" xfId="0" applyFont="1" applyBorder="1" applyAlignment="1" applyProtection="1">
      <alignment horizontal="center" vertical="top" wrapText="1"/>
      <protection locked="0"/>
    </xf>
    <xf numFmtId="0" fontId="18" fillId="0" borderId="21" xfId="0" applyFont="1" applyBorder="1" applyAlignment="1" applyProtection="1">
      <alignment horizontal="center" vertical="top" wrapText="1"/>
      <protection locked="0"/>
    </xf>
    <xf numFmtId="0" fontId="18" fillId="0" borderId="22" xfId="0" applyFont="1" applyBorder="1" applyAlignment="1" applyProtection="1">
      <alignment horizontal="center" vertical="top" wrapText="1"/>
      <protection locked="0"/>
    </xf>
    <xf numFmtId="0" fontId="18" fillId="0" borderId="23" xfId="0" applyFont="1" applyBorder="1" applyAlignment="1" applyProtection="1">
      <alignment horizontal="center" vertical="top" wrapText="1"/>
      <protection locked="0"/>
    </xf>
    <xf numFmtId="0" fontId="18" fillId="0" borderId="17" xfId="0" applyFont="1" applyBorder="1" applyAlignment="1" applyProtection="1">
      <alignment horizontal="center" vertical="top" wrapText="1"/>
      <protection locked="0"/>
    </xf>
    <xf numFmtId="1" fontId="0" fillId="0" borderId="0" xfId="0" applyNumberFormat="1" applyAlignment="1" applyProtection="1">
      <alignment horizontal="right"/>
      <protection locked="0"/>
    </xf>
    <xf numFmtId="1" fontId="18" fillId="0" borderId="18" xfId="0" applyNumberFormat="1" applyFont="1" applyBorder="1" applyAlignment="1" applyProtection="1">
      <alignment horizontal="right" vertical="top" wrapText="1"/>
      <protection locked="0"/>
    </xf>
    <xf numFmtId="1" fontId="18" fillId="0" borderId="17" xfId="0" applyNumberFormat="1" applyFont="1" applyBorder="1" applyAlignment="1" applyProtection="1">
      <alignment horizontal="right" vertical="top" wrapText="1"/>
      <protection locked="0"/>
    </xf>
    <xf numFmtId="0" fontId="18" fillId="0" borderId="19" xfId="0" applyFont="1" applyBorder="1" applyAlignment="1" applyProtection="1">
      <alignment horizontal="center" wrapText="1"/>
      <protection locked="0"/>
    </xf>
    <xf numFmtId="1" fontId="18" fillId="0" borderId="17" xfId="0" applyNumberFormat="1" applyFont="1" applyBorder="1" applyAlignment="1" applyProtection="1">
      <alignment horizontal="left" vertical="top" wrapText="1"/>
      <protection locked="0"/>
    </xf>
    <xf numFmtId="0" fontId="18" fillId="0" borderId="14" xfId="0" applyFont="1" applyBorder="1" applyProtection="1">
      <protection locked="0"/>
    </xf>
    <xf numFmtId="0" fontId="24" fillId="0" borderId="0" xfId="0" applyFont="1"/>
    <xf numFmtId="49" fontId="24" fillId="0" borderId="0" xfId="0" applyNumberFormat="1" applyFont="1" applyAlignment="1">
      <alignment wrapText="1"/>
    </xf>
    <xf numFmtId="49" fontId="24" fillId="0" borderId="0" xfId="0" applyNumberFormat="1" applyFont="1" applyAlignment="1">
      <alignment horizontal="center"/>
    </xf>
    <xf numFmtId="3" fontId="24" fillId="0" borderId="0" xfId="0" applyNumberFormat="1" applyFont="1"/>
    <xf numFmtId="4" fontId="24" fillId="0" borderId="0" xfId="0" applyNumberFormat="1" applyFont="1"/>
    <xf numFmtId="0" fontId="25" fillId="0" borderId="0" xfId="0" applyFont="1"/>
    <xf numFmtId="0" fontId="24" fillId="0" borderId="0" xfId="0" applyFont="1" applyAlignment="1">
      <alignment horizontal="left" vertical="top" wrapText="1"/>
    </xf>
    <xf numFmtId="49" fontId="24" fillId="0" borderId="24" xfId="0" applyNumberFormat="1" applyFont="1" applyBorder="1" applyAlignment="1">
      <alignment horizontal="center" vertical="center" wrapText="1"/>
    </xf>
    <xf numFmtId="49" fontId="24" fillId="0" borderId="24" xfId="0" applyNumberFormat="1" applyFont="1" applyBorder="1" applyAlignment="1">
      <alignment horizontal="center" vertical="top" wrapText="1"/>
    </xf>
    <xf numFmtId="3" fontId="24" fillId="0" borderId="25" xfId="0" applyNumberFormat="1" applyFont="1" applyBorder="1" applyAlignment="1">
      <alignment horizontal="center" vertical="top" wrapText="1"/>
    </xf>
    <xf numFmtId="4" fontId="24" fillId="0" borderId="26" xfId="0" applyNumberFormat="1" applyFont="1" applyBorder="1" applyAlignment="1">
      <alignment horizontal="center" vertical="top" wrapText="1"/>
    </xf>
    <xf numFmtId="4" fontId="24" fillId="0" borderId="25" xfId="0" applyNumberFormat="1" applyFont="1" applyBorder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1" fontId="24" fillId="0" borderId="0" xfId="0" applyNumberFormat="1" applyFont="1"/>
    <xf numFmtId="49" fontId="24" fillId="0" borderId="25" xfId="0" applyNumberFormat="1" applyFont="1" applyBorder="1" applyAlignment="1">
      <alignment horizontal="center" wrapText="1"/>
    </xf>
    <xf numFmtId="49" fontId="24" fillId="0" borderId="25" xfId="0" applyNumberFormat="1" applyFont="1" applyBorder="1" applyAlignment="1">
      <alignment horizontal="center"/>
    </xf>
    <xf numFmtId="1" fontId="24" fillId="0" borderId="25" xfId="0" applyNumberFormat="1" applyFont="1" applyBorder="1" applyAlignment="1">
      <alignment horizontal="center"/>
    </xf>
    <xf numFmtId="1" fontId="25" fillId="0" borderId="0" xfId="0" applyNumberFormat="1" applyFont="1"/>
    <xf numFmtId="49" fontId="24" fillId="0" borderId="25" xfId="0" applyNumberFormat="1" applyFont="1" applyBorder="1" applyAlignment="1">
      <alignment wrapText="1"/>
    </xf>
    <xf numFmtId="3" fontId="21" fillId="0" borderId="25" xfId="0" applyNumberFormat="1" applyFont="1" applyBorder="1" applyAlignment="1">
      <alignment horizontal="right"/>
    </xf>
    <xf numFmtId="4" fontId="21" fillId="0" borderId="25" xfId="0" applyNumberFormat="1" applyFont="1" applyBorder="1" applyAlignment="1">
      <alignment horizontal="right"/>
    </xf>
    <xf numFmtId="3" fontId="25" fillId="0" borderId="0" xfId="0" applyNumberFormat="1" applyFont="1"/>
    <xf numFmtId="4" fontId="25" fillId="0" borderId="0" xfId="0" applyNumberFormat="1" applyFont="1"/>
    <xf numFmtId="49" fontId="21" fillId="0" borderId="25" xfId="0" applyNumberFormat="1" applyFont="1" applyBorder="1" applyAlignment="1">
      <alignment horizontal="center"/>
    </xf>
    <xf numFmtId="3" fontId="21" fillId="0" borderId="0" xfId="0" applyNumberFormat="1" applyFont="1"/>
    <xf numFmtId="4" fontId="21" fillId="0" borderId="0" xfId="0" applyNumberFormat="1" applyFont="1"/>
    <xf numFmtId="0" fontId="21" fillId="0" borderId="0" xfId="0" applyFont="1"/>
    <xf numFmtId="49" fontId="24" fillId="0" borderId="27" xfId="0" applyNumberFormat="1" applyFont="1" applyBorder="1" applyAlignment="1">
      <alignment wrapText="1"/>
    </xf>
    <xf numFmtId="49" fontId="21" fillId="0" borderId="27" xfId="0" applyNumberFormat="1" applyFont="1" applyBorder="1" applyAlignment="1">
      <alignment horizontal="center"/>
    </xf>
    <xf numFmtId="3" fontId="21" fillId="0" borderId="27" xfId="0" applyNumberFormat="1" applyFont="1" applyBorder="1" applyAlignment="1">
      <alignment horizontal="right"/>
    </xf>
    <xf numFmtId="4" fontId="21" fillId="0" borderId="27" xfId="0" applyNumberFormat="1" applyFont="1" applyBorder="1" applyAlignment="1">
      <alignment horizontal="right"/>
    </xf>
    <xf numFmtId="0" fontId="21" fillId="0" borderId="0" xfId="0" applyFont="1" applyBorder="1" applyAlignment="1">
      <alignment horizontal="left" vertical="top" wrapText="1"/>
    </xf>
    <xf numFmtId="0" fontId="0" fillId="0" borderId="0" xfId="0" applyAlignment="1">
      <alignment horizontal="right" wrapText="1"/>
    </xf>
    <xf numFmtId="0" fontId="22" fillId="0" borderId="0" xfId="0" applyFont="1" applyAlignment="1">
      <alignment horizontal="left"/>
    </xf>
    <xf numFmtId="0" fontId="21" fillId="0" borderId="0" xfId="0" applyFont="1" applyAlignment="1"/>
    <xf numFmtId="0" fontId="21" fillId="0" borderId="24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3" fontId="21" fillId="0" borderId="0" xfId="0" applyNumberFormat="1" applyFont="1" applyBorder="1" applyAlignment="1">
      <alignment horizontal="left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0" fontId="21" fillId="0" borderId="25" xfId="0" applyFont="1" applyBorder="1"/>
    <xf numFmtId="1" fontId="21" fillId="0" borderId="25" xfId="0" applyNumberFormat="1" applyFont="1" applyBorder="1" applyAlignment="1">
      <alignment horizontal="right"/>
    </xf>
    <xf numFmtId="2" fontId="21" fillId="0" borderId="25" xfId="0" applyNumberFormat="1" applyFont="1" applyBorder="1" applyAlignment="1">
      <alignment horizontal="right"/>
    </xf>
    <xf numFmtId="2" fontId="21" fillId="0" borderId="31" xfId="0" applyNumberFormat="1" applyFont="1" applyBorder="1" applyAlignment="1">
      <alignment horizontal="right"/>
    </xf>
    <xf numFmtId="3" fontId="21" fillId="0" borderId="0" xfId="0" applyNumberFormat="1" applyFont="1" applyBorder="1"/>
    <xf numFmtId="0" fontId="22" fillId="0" borderId="26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3" fontId="26" fillId="0" borderId="0" xfId="0" applyNumberFormat="1" applyFont="1"/>
    <xf numFmtId="4" fontId="26" fillId="0" borderId="0" xfId="0" applyNumberFormat="1" applyFont="1"/>
    <xf numFmtId="1" fontId="21" fillId="0" borderId="25" xfId="0" applyNumberFormat="1" applyFont="1" applyBorder="1"/>
    <xf numFmtId="2" fontId="21" fillId="0" borderId="25" xfId="0" applyNumberFormat="1" applyFont="1" applyBorder="1"/>
    <xf numFmtId="2" fontId="21" fillId="0" borderId="31" xfId="0" applyNumberFormat="1" applyFont="1" applyBorder="1"/>
    <xf numFmtId="0" fontId="0" fillId="0" borderId="0" xfId="0" applyFont="1"/>
    <xf numFmtId="0" fontId="27" fillId="0" borderId="0" xfId="0" applyFont="1"/>
    <xf numFmtId="4" fontId="21" fillId="0" borderId="25" xfId="0" applyNumberFormat="1" applyFont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ns/Downloads/Dodato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ns/Downloads/Dodatok%20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ns/Downloads/Dodatok%20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ns/Downloads/5pf%20(rab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tok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tok 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tok 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pf (rab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Formulas="1" workbookViewId="0">
      <selection activeCell="J14" sqref="J14"/>
    </sheetView>
  </sheetViews>
  <sheetFormatPr defaultColWidth="9.33203125" defaultRowHeight="12.75" x14ac:dyDescent="0.2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</row>
    <row r="2" spans="1:9" x14ac:dyDescent="0.2">
      <c r="A2" s="2"/>
    </row>
    <row r="3" spans="1:9" ht="35.25" customHeight="1" x14ac:dyDescent="0.25">
      <c r="A3" s="3" t="s">
        <v>1</v>
      </c>
      <c r="B3" s="3"/>
      <c r="C3" s="3"/>
      <c r="D3" s="3"/>
      <c r="E3" s="3"/>
      <c r="F3" s="3"/>
      <c r="G3" s="3"/>
    </row>
    <row r="4" spans="1:9" ht="15.75" customHeight="1" x14ac:dyDescent="0.25">
      <c r="B4" s="4"/>
      <c r="C4" s="5" t="s">
        <v>2</v>
      </c>
      <c r="D4" s="6" t="s">
        <v>3</v>
      </c>
      <c r="E4" s="6"/>
    </row>
    <row r="5" spans="1:9" ht="16.5" customHeight="1" thickBot="1" x14ac:dyDescent="0.3">
      <c r="A5" s="7"/>
    </row>
    <row r="6" spans="1:9" ht="14.25" customHeight="1" thickBot="1" x14ac:dyDescent="0.25">
      <c r="A6" s="9" t="s">
        <v>4</v>
      </c>
      <c r="B6" s="11"/>
      <c r="C6" s="11"/>
      <c r="D6" s="11"/>
      <c r="E6" s="10"/>
      <c r="F6" s="8" t="s">
        <v>5</v>
      </c>
      <c r="G6" s="12" t="s">
        <v>6</v>
      </c>
      <c r="H6" s="13"/>
      <c r="I6" s="13"/>
    </row>
    <row r="7" spans="1:9" ht="2.25" hidden="1" customHeight="1" x14ac:dyDescent="0.2">
      <c r="A7" s="14"/>
      <c r="B7" s="15"/>
      <c r="C7" s="15"/>
      <c r="D7" s="15"/>
      <c r="E7" s="16"/>
      <c r="F7" s="17"/>
      <c r="G7" s="18"/>
      <c r="H7" s="19"/>
      <c r="I7" s="19"/>
    </row>
    <row r="8" spans="1:9" ht="34.5" customHeight="1" x14ac:dyDescent="0.2">
      <c r="A8" s="20" t="s">
        <v>7</v>
      </c>
      <c r="B8" s="21"/>
      <c r="C8" s="21"/>
      <c r="D8" s="21"/>
      <c r="E8" s="22"/>
      <c r="F8" s="23"/>
      <c r="G8" s="24" t="s">
        <v>8</v>
      </c>
      <c r="H8" s="25"/>
      <c r="I8" s="25"/>
    </row>
    <row r="9" spans="1:9" ht="25.5" customHeight="1" x14ac:dyDescent="0.2">
      <c r="A9" s="26" t="s">
        <v>9</v>
      </c>
      <c r="B9" s="27"/>
      <c r="C9" s="27"/>
      <c r="D9" s="27"/>
      <c r="E9" s="28"/>
      <c r="F9" s="30" t="s">
        <v>10</v>
      </c>
      <c r="G9" s="24"/>
      <c r="H9" s="25"/>
      <c r="I9" s="25"/>
    </row>
    <row r="10" spans="1:9" ht="13.5" customHeight="1" thickBot="1" x14ac:dyDescent="0.25">
      <c r="A10" s="31" t="s">
        <v>11</v>
      </c>
      <c r="B10" s="33"/>
      <c r="C10" s="33"/>
      <c r="D10" s="33"/>
      <c r="E10" s="32"/>
      <c r="F10" s="29"/>
      <c r="G10" s="24"/>
      <c r="H10" s="25"/>
      <c r="I10" s="25"/>
    </row>
    <row r="11" spans="1:9" ht="29.25" customHeight="1" x14ac:dyDescent="0.2">
      <c r="A11" s="20" t="s">
        <v>12</v>
      </c>
      <c r="B11" s="21"/>
      <c r="C11" s="21"/>
      <c r="D11" s="21"/>
      <c r="E11" s="22"/>
      <c r="F11" s="34"/>
      <c r="G11" s="24"/>
      <c r="H11" s="25"/>
      <c r="I11" s="25"/>
    </row>
    <row r="12" spans="1:9" ht="13.5" customHeight="1" x14ac:dyDescent="0.2">
      <c r="A12" s="35" t="s">
        <v>13</v>
      </c>
      <c r="B12" s="36"/>
      <c r="C12" s="36"/>
      <c r="D12" s="36"/>
      <c r="E12" s="37"/>
      <c r="F12" s="30" t="s">
        <v>14</v>
      </c>
      <c r="G12" s="38"/>
    </row>
    <row r="13" spans="1:9" ht="51.75" customHeight="1" thickBot="1" x14ac:dyDescent="0.25">
      <c r="A13" s="39" t="s">
        <v>15</v>
      </c>
      <c r="B13" s="41"/>
      <c r="C13" s="41"/>
      <c r="D13" s="41"/>
      <c r="E13" s="40"/>
      <c r="F13" s="29"/>
      <c r="G13" s="38"/>
      <c r="H13" s="42"/>
      <c r="I13" s="42" t="s">
        <v>16</v>
      </c>
    </row>
    <row r="14" spans="1:9" ht="25.5" customHeight="1" x14ac:dyDescent="0.2">
      <c r="A14" s="20" t="s">
        <v>17</v>
      </c>
      <c r="B14" s="21"/>
      <c r="C14" s="21"/>
      <c r="D14" s="21"/>
      <c r="E14" s="22"/>
      <c r="F14" s="43" t="s">
        <v>18</v>
      </c>
      <c r="G14" s="38"/>
    </row>
    <row r="15" spans="1:9" ht="12.75" customHeight="1" thickBot="1" x14ac:dyDescent="0.25">
      <c r="A15" s="39" t="s">
        <v>19</v>
      </c>
      <c r="B15" s="41"/>
      <c r="C15" s="41"/>
      <c r="D15" s="41"/>
      <c r="E15" s="40"/>
      <c r="F15" s="29"/>
      <c r="G15" s="38"/>
    </row>
    <row r="16" spans="1:9" ht="13.5" customHeight="1" thickBot="1" x14ac:dyDescent="0.25">
      <c r="A16" s="2"/>
    </row>
    <row r="17" spans="1:9" s="44" customFormat="1" ht="13.5" customHeight="1" thickBot="1" x14ac:dyDescent="0.25">
      <c r="A17" s="45" t="s">
        <v>20</v>
      </c>
      <c r="B17" s="47"/>
      <c r="C17" s="47"/>
      <c r="D17" s="47"/>
      <c r="E17" s="47"/>
      <c r="F17" s="47"/>
      <c r="G17" s="47"/>
      <c r="H17" s="47"/>
      <c r="I17" s="46"/>
    </row>
    <row r="18" spans="1:9" s="44" customFormat="1" ht="14.25" customHeight="1" thickBot="1" x14ac:dyDescent="0.25">
      <c r="A18" s="48" t="s">
        <v>21</v>
      </c>
      <c r="B18" s="50"/>
      <c r="C18" s="50"/>
      <c r="D18" s="50"/>
      <c r="E18" s="50"/>
      <c r="F18" s="50"/>
      <c r="G18" s="50"/>
      <c r="H18" s="50"/>
      <c r="I18" s="49"/>
    </row>
    <row r="19" spans="1:9" s="44" customFormat="1" ht="13.5" customHeight="1" thickBot="1" x14ac:dyDescent="0.25">
      <c r="A19" s="51"/>
      <c r="B19" s="53"/>
      <c r="C19" s="53"/>
      <c r="D19" s="53"/>
      <c r="E19" s="53"/>
      <c r="F19" s="53"/>
      <c r="G19" s="53"/>
      <c r="H19" s="53"/>
      <c r="I19" s="52"/>
    </row>
    <row r="20" spans="1:9" s="44" customFormat="1" ht="13.5" customHeight="1" thickBot="1" x14ac:dyDescent="0.25">
      <c r="A20" s="45" t="s">
        <v>22</v>
      </c>
      <c r="B20" s="47"/>
      <c r="C20" s="47"/>
      <c r="D20" s="47"/>
      <c r="E20" s="47"/>
      <c r="F20" s="47"/>
      <c r="G20" s="47"/>
      <c r="H20" s="47"/>
      <c r="I20" s="46"/>
    </row>
    <row r="21" spans="1:9" s="44" customFormat="1" ht="13.5" customHeight="1" thickBot="1" x14ac:dyDescent="0.25">
      <c r="A21" s="51"/>
      <c r="B21" s="53"/>
      <c r="C21" s="53"/>
      <c r="D21" s="53"/>
      <c r="E21" s="53"/>
      <c r="F21" s="53"/>
      <c r="G21" s="53"/>
      <c r="H21" s="53"/>
      <c r="I21" s="52"/>
    </row>
    <row r="22" spans="1:9" s="44" customFormat="1" ht="13.5" customHeight="1" thickBot="1" x14ac:dyDescent="0.25">
      <c r="A22" s="51"/>
      <c r="B22" s="53"/>
      <c r="C22" s="53"/>
      <c r="D22" s="53"/>
      <c r="E22" s="53"/>
      <c r="F22" s="53"/>
      <c r="G22" s="53"/>
      <c r="H22" s="53"/>
      <c r="I22" s="52"/>
    </row>
    <row r="23" spans="1:9" s="44" customFormat="1" ht="13.5" customHeight="1" thickBot="1" x14ac:dyDescent="0.25">
      <c r="A23" s="54" t="s">
        <v>23</v>
      </c>
      <c r="B23" s="56" t="s">
        <v>24</v>
      </c>
      <c r="C23" s="58"/>
      <c r="D23" s="58"/>
      <c r="E23" s="58"/>
      <c r="F23" s="58"/>
      <c r="G23" s="58"/>
      <c r="H23" s="58"/>
      <c r="I23" s="57"/>
    </row>
    <row r="24" spans="1:9" s="44" customFormat="1" ht="67.5" customHeight="1" thickBot="1" x14ac:dyDescent="0.25">
      <c r="A24" s="55"/>
      <c r="B24" s="59" t="s">
        <v>25</v>
      </c>
      <c r="C24" s="59" t="s">
        <v>26</v>
      </c>
      <c r="D24" s="59" t="s">
        <v>27</v>
      </c>
      <c r="E24" s="59" t="s">
        <v>28</v>
      </c>
      <c r="F24" s="59" t="s">
        <v>29</v>
      </c>
      <c r="G24" s="59" t="s">
        <v>30</v>
      </c>
      <c r="H24" s="59"/>
      <c r="I24" s="59" t="s">
        <v>31</v>
      </c>
    </row>
    <row r="25" spans="1:9" s="60" customFormat="1" ht="13.5" customHeight="1" thickBot="1" x14ac:dyDescent="0.25">
      <c r="A25" s="61">
        <v>1</v>
      </c>
      <c r="B25" s="62">
        <v>2</v>
      </c>
      <c r="C25" s="62">
        <v>3</v>
      </c>
      <c r="D25" s="63">
        <v>4</v>
      </c>
      <c r="E25" s="62">
        <v>5</v>
      </c>
      <c r="F25" s="62">
        <v>6</v>
      </c>
      <c r="G25" s="62">
        <v>7</v>
      </c>
      <c r="H25" s="62">
        <v>8</v>
      </c>
      <c r="I25" s="64">
        <v>9</v>
      </c>
    </row>
    <row r="26" spans="1:9" s="44" customFormat="1" x14ac:dyDescent="0.2">
      <c r="A26" s="65" t="s">
        <v>32</v>
      </c>
      <c r="B26" s="65"/>
      <c r="C26" s="65"/>
      <c r="D26" s="65"/>
      <c r="E26" s="65"/>
      <c r="F26" s="65"/>
    </row>
    <row r="27" spans="1:9" s="44" customFormat="1" x14ac:dyDescent="0.2"/>
  </sheetData>
  <mergeCells count="26"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  <mergeCell ref="A11:E11"/>
    <mergeCell ref="A12:E12"/>
    <mergeCell ref="F12:F13"/>
    <mergeCell ref="A13:E13"/>
    <mergeCell ref="A14:E14"/>
    <mergeCell ref="F14:F15"/>
    <mergeCell ref="A15:E15"/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</mergeCells>
  <pageMargins left="0.59055118110236227" right="0.39370078740157483" top="0.39370078740157483" bottom="0.3937007874015748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abSelected="1" workbookViewId="0">
      <selection activeCell="E20" sqref="E20"/>
    </sheetView>
  </sheetViews>
  <sheetFormatPr defaultColWidth="9.33203125" defaultRowHeight="11.25" customHeight="1" x14ac:dyDescent="0.2"/>
  <cols>
    <col min="1" max="1" width="42" style="67" customWidth="1"/>
    <col min="2" max="2" width="6.33203125" style="68" customWidth="1"/>
    <col min="3" max="3" width="10.5" style="69" customWidth="1"/>
    <col min="4" max="4" width="19.1640625" style="70" customWidth="1"/>
    <col min="5" max="5" width="20.83203125" style="70" customWidth="1"/>
    <col min="6" max="7" width="9.33203125" style="66" hidden="1" customWidth="1"/>
    <col min="8" max="9" width="9.33203125" style="71" hidden="1" customWidth="1"/>
    <col min="10" max="16384" width="9.33203125" style="66"/>
  </cols>
  <sheetData>
    <row r="2" spans="1:9" s="72" customFormat="1" ht="67.5" customHeight="1" x14ac:dyDescent="0.2">
      <c r="A2" s="73" t="s">
        <v>33</v>
      </c>
      <c r="B2" s="74" t="s">
        <v>34</v>
      </c>
      <c r="C2" s="75" t="s">
        <v>35</v>
      </c>
      <c r="D2" s="76" t="s">
        <v>36</v>
      </c>
      <c r="E2" s="77" t="s">
        <v>37</v>
      </c>
      <c r="H2" s="78"/>
      <c r="I2" s="78"/>
    </row>
    <row r="3" spans="1:9" s="79" customFormat="1" ht="11.25" customHeight="1" x14ac:dyDescent="0.2">
      <c r="A3" s="80" t="s">
        <v>38</v>
      </c>
      <c r="B3" s="81" t="s">
        <v>39</v>
      </c>
      <c r="C3" s="82">
        <v>1</v>
      </c>
      <c r="D3" s="82">
        <v>2</v>
      </c>
      <c r="E3" s="82">
        <v>3</v>
      </c>
      <c r="H3" s="83"/>
      <c r="I3" s="83"/>
    </row>
    <row r="4" spans="1:9" ht="55.5" customHeight="1" x14ac:dyDescent="0.2">
      <c r="A4" s="84" t="s">
        <v>40</v>
      </c>
      <c r="B4" s="81" t="s">
        <v>41</v>
      </c>
      <c r="C4" s="85">
        <v>551615</v>
      </c>
      <c r="D4" s="86">
        <v>1694124.7</v>
      </c>
      <c r="E4" s="86">
        <v>3071.21</v>
      </c>
      <c r="F4" s="69">
        <f>SUM(C5:C16)</f>
        <v>543210</v>
      </c>
      <c r="G4" s="70">
        <f>SUM(D5:D16)</f>
        <v>1578689.9</v>
      </c>
      <c r="H4" s="87">
        <f>F4-C4</f>
        <v>-8405</v>
      </c>
      <c r="I4" s="88">
        <f>G4-D4</f>
        <v>-115434.80000000005</v>
      </c>
    </row>
    <row r="5" spans="1:9" ht="12.75" customHeight="1" x14ac:dyDescent="0.2">
      <c r="A5" s="84" t="s">
        <v>42</v>
      </c>
      <c r="B5" s="81" t="s">
        <v>43</v>
      </c>
      <c r="C5" s="85">
        <v>518</v>
      </c>
      <c r="D5" s="86">
        <v>294</v>
      </c>
      <c r="E5" s="86">
        <v>567.6</v>
      </c>
    </row>
    <row r="6" spans="1:9" ht="12.75" customHeight="1" x14ac:dyDescent="0.2">
      <c r="A6" s="84" t="s">
        <v>44</v>
      </c>
      <c r="B6" s="81" t="s">
        <v>45</v>
      </c>
      <c r="C6" s="85">
        <v>938</v>
      </c>
      <c r="D6" s="86">
        <v>805.4</v>
      </c>
      <c r="E6" s="86">
        <v>858.64</v>
      </c>
    </row>
    <row r="7" spans="1:9" ht="12.75" customHeight="1" x14ac:dyDescent="0.2">
      <c r="A7" s="84" t="s">
        <v>46</v>
      </c>
      <c r="B7" s="81" t="s">
        <v>47</v>
      </c>
      <c r="C7" s="85">
        <v>2413</v>
      </c>
      <c r="D7" s="86">
        <v>2511.6</v>
      </c>
      <c r="E7" s="86">
        <v>1040.8599999999999</v>
      </c>
    </row>
    <row r="8" spans="1:9" ht="12.75" customHeight="1" x14ac:dyDescent="0.2">
      <c r="A8" s="84" t="s">
        <v>48</v>
      </c>
      <c r="B8" s="81" t="s">
        <v>49</v>
      </c>
      <c r="C8" s="85">
        <v>126</v>
      </c>
      <c r="D8" s="86">
        <v>144.4</v>
      </c>
      <c r="E8" s="86">
        <v>1146.03</v>
      </c>
    </row>
    <row r="9" spans="1:9" ht="12.75" customHeight="1" x14ac:dyDescent="0.2">
      <c r="A9" s="84" t="s">
        <v>50</v>
      </c>
      <c r="B9" s="81" t="s">
        <v>51</v>
      </c>
      <c r="C9" s="85">
        <v>92</v>
      </c>
      <c r="D9" s="86">
        <v>114.5</v>
      </c>
      <c r="E9" s="86">
        <v>1244.56</v>
      </c>
    </row>
    <row r="10" spans="1:9" ht="12.75" customHeight="1" x14ac:dyDescent="0.2">
      <c r="A10" s="84" t="s">
        <v>52</v>
      </c>
      <c r="B10" s="81" t="s">
        <v>53</v>
      </c>
      <c r="C10" s="85">
        <v>89</v>
      </c>
      <c r="D10" s="86">
        <v>120.1</v>
      </c>
      <c r="E10" s="86">
        <v>1349.44</v>
      </c>
    </row>
    <row r="11" spans="1:9" ht="12.75" customHeight="1" x14ac:dyDescent="0.2">
      <c r="A11" s="84" t="s">
        <v>54</v>
      </c>
      <c r="B11" s="81" t="s">
        <v>55</v>
      </c>
      <c r="C11" s="85">
        <v>45</v>
      </c>
      <c r="D11" s="86">
        <v>65.2</v>
      </c>
      <c r="E11" s="86">
        <v>1448.89</v>
      </c>
    </row>
    <row r="12" spans="1:9" ht="12.75" customHeight="1" x14ac:dyDescent="0.2">
      <c r="A12" s="84" t="s">
        <v>56</v>
      </c>
      <c r="B12" s="81" t="s">
        <v>57</v>
      </c>
      <c r="C12" s="85">
        <v>118362</v>
      </c>
      <c r="D12" s="86">
        <v>206367.1</v>
      </c>
      <c r="E12" s="86">
        <v>1743.52</v>
      </c>
    </row>
    <row r="13" spans="1:9" ht="12.75" customHeight="1" x14ac:dyDescent="0.2">
      <c r="A13" s="84" t="s">
        <v>58</v>
      </c>
      <c r="B13" s="81" t="s">
        <v>59</v>
      </c>
      <c r="C13" s="85">
        <v>259791</v>
      </c>
      <c r="D13" s="86">
        <v>608612.9</v>
      </c>
      <c r="E13" s="86">
        <v>2342.6999999999998</v>
      </c>
    </row>
    <row r="14" spans="1:9" ht="12.75" customHeight="1" x14ac:dyDescent="0.2">
      <c r="A14" s="84" t="s">
        <v>60</v>
      </c>
      <c r="B14" s="81" t="s">
        <v>61</v>
      </c>
      <c r="C14" s="85">
        <v>70981</v>
      </c>
      <c r="D14" s="86">
        <v>244515.20000000001</v>
      </c>
      <c r="E14" s="86">
        <v>3444.8</v>
      </c>
    </row>
    <row r="15" spans="1:9" ht="12.75" customHeight="1" x14ac:dyDescent="0.2">
      <c r="A15" s="84" t="s">
        <v>62</v>
      </c>
      <c r="B15" s="81" t="s">
        <v>63</v>
      </c>
      <c r="C15" s="85">
        <v>38167</v>
      </c>
      <c r="D15" s="86">
        <v>169821.4</v>
      </c>
      <c r="E15" s="86">
        <v>4449.43</v>
      </c>
    </row>
    <row r="16" spans="1:9" ht="12.75" customHeight="1" x14ac:dyDescent="0.2">
      <c r="A16" s="84" t="s">
        <v>64</v>
      </c>
      <c r="B16" s="81" t="s">
        <v>65</v>
      </c>
      <c r="C16" s="85">
        <v>51688</v>
      </c>
      <c r="D16" s="86">
        <v>345318.1</v>
      </c>
      <c r="E16" s="86">
        <v>6680.82</v>
      </c>
    </row>
    <row r="17" spans="1:9" ht="12.75" customHeight="1" x14ac:dyDescent="0.2">
      <c r="A17" s="84" t="s">
        <v>66</v>
      </c>
      <c r="B17" s="89" t="s">
        <v>67</v>
      </c>
      <c r="C17" s="85">
        <v>8405</v>
      </c>
      <c r="D17" s="86">
        <v>115434.8</v>
      </c>
      <c r="E17" s="86">
        <v>13734.1</v>
      </c>
    </row>
    <row r="18" spans="1:9" ht="45.75" customHeight="1" x14ac:dyDescent="0.2">
      <c r="A18" s="84" t="s">
        <v>68</v>
      </c>
      <c r="B18" s="89" t="s">
        <v>69</v>
      </c>
      <c r="C18" s="85">
        <v>428367</v>
      </c>
      <c r="D18" s="86">
        <v>1362439.9</v>
      </c>
      <c r="E18" s="86">
        <v>3180.54</v>
      </c>
      <c r="F18" s="69">
        <f>SUM(C18:C23)</f>
        <v>551615</v>
      </c>
      <c r="G18" s="70">
        <f>SUM(D18:D23)</f>
        <v>1694124.7</v>
      </c>
      <c r="H18" s="87">
        <f>F18-C4</f>
        <v>0</v>
      </c>
      <c r="I18" s="88">
        <f>G18-D4</f>
        <v>0</v>
      </c>
    </row>
    <row r="19" spans="1:9" ht="14.25" customHeight="1" x14ac:dyDescent="0.2">
      <c r="A19" s="84" t="s">
        <v>70</v>
      </c>
      <c r="B19" s="89" t="s">
        <v>71</v>
      </c>
      <c r="C19" s="85">
        <v>80592</v>
      </c>
      <c r="D19" s="86">
        <v>204845.5</v>
      </c>
      <c r="E19" s="86">
        <v>2541.8000000000002</v>
      </c>
    </row>
    <row r="20" spans="1:9" ht="14.25" customHeight="1" x14ac:dyDescent="0.2">
      <c r="A20" s="84" t="s">
        <v>72</v>
      </c>
      <c r="B20" s="89" t="s">
        <v>73</v>
      </c>
      <c r="C20" s="85">
        <v>23327</v>
      </c>
      <c r="D20" s="86">
        <v>58629.8</v>
      </c>
      <c r="E20" s="86">
        <v>2513.39</v>
      </c>
    </row>
    <row r="21" spans="1:9" ht="14.25" customHeight="1" x14ac:dyDescent="0.2">
      <c r="A21" s="84" t="s">
        <v>74</v>
      </c>
      <c r="B21" s="89" t="s">
        <v>75</v>
      </c>
      <c r="C21" s="85">
        <v>14686</v>
      </c>
      <c r="D21" s="86">
        <v>48734.3</v>
      </c>
      <c r="E21" s="86">
        <v>3318.42</v>
      </c>
    </row>
    <row r="22" spans="1:9" ht="14.25" customHeight="1" x14ac:dyDescent="0.2">
      <c r="A22" s="84" t="s">
        <v>76</v>
      </c>
      <c r="B22" s="89" t="s">
        <v>77</v>
      </c>
      <c r="C22" s="85">
        <v>4433</v>
      </c>
      <c r="D22" s="86">
        <v>7618.3</v>
      </c>
      <c r="E22" s="86">
        <v>1718.54</v>
      </c>
    </row>
    <row r="23" spans="1:9" ht="14.25" customHeight="1" x14ac:dyDescent="0.2">
      <c r="A23" s="84" t="s">
        <v>78</v>
      </c>
      <c r="B23" s="89" t="s">
        <v>79</v>
      </c>
      <c r="C23" s="85">
        <v>210</v>
      </c>
      <c r="D23" s="86">
        <v>11856.9</v>
      </c>
      <c r="E23" s="86">
        <v>56461.43</v>
      </c>
    </row>
    <row r="24" spans="1:9" ht="42.75" customHeight="1" x14ac:dyDescent="0.2">
      <c r="A24" s="84" t="s">
        <v>80</v>
      </c>
      <c r="B24" s="89" t="s">
        <v>81</v>
      </c>
      <c r="C24" s="85">
        <v>4375</v>
      </c>
      <c r="D24" s="86">
        <v>4302.8</v>
      </c>
      <c r="E24" s="86">
        <v>983.5</v>
      </c>
      <c r="F24" s="69">
        <f>SUM(C24:C26)</f>
        <v>551615</v>
      </c>
      <c r="G24" s="70">
        <f>SUM(D24:D26)</f>
        <v>1694124.7</v>
      </c>
      <c r="H24" s="87">
        <f>F24-C4</f>
        <v>0</v>
      </c>
      <c r="I24" s="88">
        <f>G24-D4</f>
        <v>0</v>
      </c>
    </row>
    <row r="25" spans="1:9" ht="11.25" customHeight="1" x14ac:dyDescent="0.2">
      <c r="A25" s="84" t="s">
        <v>82</v>
      </c>
      <c r="B25" s="89" t="s">
        <v>83</v>
      </c>
      <c r="C25" s="85">
        <v>77538</v>
      </c>
      <c r="D25" s="86">
        <v>132745.1</v>
      </c>
      <c r="E25" s="86">
        <v>1712</v>
      </c>
    </row>
    <row r="26" spans="1:9" ht="11.25" customHeight="1" x14ac:dyDescent="0.2">
      <c r="A26" s="84" t="s">
        <v>84</v>
      </c>
      <c r="B26" s="89" t="s">
        <v>85</v>
      </c>
      <c r="C26" s="85">
        <v>469702</v>
      </c>
      <c r="D26" s="86">
        <v>1557076.8</v>
      </c>
      <c r="E26" s="86">
        <v>3315.03</v>
      </c>
    </row>
    <row r="27" spans="1:9" ht="22.5" customHeight="1" x14ac:dyDescent="0.2">
      <c r="A27" s="84" t="s">
        <v>86</v>
      </c>
      <c r="B27" s="89" t="s">
        <v>87</v>
      </c>
      <c r="C27" s="85">
        <v>148891</v>
      </c>
      <c r="D27" s="86">
        <v>480591.7</v>
      </c>
      <c r="E27" s="86">
        <v>3227.81</v>
      </c>
    </row>
    <row r="28" spans="1:9" s="92" customFormat="1" ht="22.5" customHeight="1" x14ac:dyDescent="0.2">
      <c r="A28" s="84" t="s">
        <v>88</v>
      </c>
      <c r="B28" s="89" t="s">
        <v>89</v>
      </c>
      <c r="C28" s="85">
        <v>0</v>
      </c>
      <c r="D28" s="86">
        <v>0</v>
      </c>
      <c r="E28" s="86">
        <v>0</v>
      </c>
    </row>
    <row r="29" spans="1:9" s="92" customFormat="1" ht="6.75" customHeight="1" x14ac:dyDescent="0.2">
      <c r="A29" s="93"/>
      <c r="B29" s="94"/>
      <c r="C29" s="95"/>
      <c r="D29" s="96"/>
      <c r="E29" s="96"/>
    </row>
    <row r="30" spans="1:9" ht="11.25" customHeight="1" x14ac:dyDescent="0.2">
      <c r="A30" s="97" t="s">
        <v>90</v>
      </c>
      <c r="B30" s="97"/>
      <c r="C30" s="97"/>
      <c r="D30" s="97"/>
      <c r="E30" s="97"/>
    </row>
    <row r="31" spans="1:9" ht="11.25" customHeight="1" x14ac:dyDescent="0.2">
      <c r="A31" s="97"/>
      <c r="B31" s="97"/>
      <c r="C31" s="97"/>
      <c r="D31" s="97"/>
      <c r="E31" s="97"/>
    </row>
    <row r="32" spans="1:9" ht="40.5" customHeight="1" x14ac:dyDescent="0.2">
      <c r="A32" s="98" t="s">
        <v>91</v>
      </c>
      <c r="B32" s="98"/>
      <c r="C32" s="98"/>
      <c r="D32" s="98" t="s">
        <v>92</v>
      </c>
      <c r="E32" s="98"/>
      <c r="F32" s="98"/>
      <c r="G32" s="98"/>
    </row>
    <row r="34" spans="1:3" ht="22.5" customHeight="1" x14ac:dyDescent="0.2">
      <c r="A34" s="98" t="s">
        <v>93</v>
      </c>
      <c r="B34" s="98"/>
      <c r="C34" s="98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/>
  <headerFooter>
    <oddFooter>&amp;R&amp;6&amp;P/&amp;N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workbookViewId="0">
      <selection activeCell="K41" sqref="K40:K41"/>
    </sheetView>
  </sheetViews>
  <sheetFormatPr defaultColWidth="9.33203125" defaultRowHeight="12.75" x14ac:dyDescent="0.2"/>
  <cols>
    <col min="3" max="3" width="15.33203125" customWidth="1"/>
    <col min="6" max="6" width="14.83203125" customWidth="1"/>
  </cols>
  <sheetData>
    <row r="2" spans="2:7" x14ac:dyDescent="0.2">
      <c r="B2" s="2" t="s">
        <v>94</v>
      </c>
      <c r="G2" s="2" t="s">
        <v>95</v>
      </c>
    </row>
    <row r="3" spans="2:7" x14ac:dyDescent="0.2">
      <c r="B3" s="2" t="s">
        <v>41</v>
      </c>
      <c r="C3" s="85">
        <f>'5pf'!C4</f>
        <v>551615</v>
      </c>
      <c r="D3" s="2" t="s">
        <v>96</v>
      </c>
      <c r="E3" s="2" t="s">
        <v>97</v>
      </c>
      <c r="F3" s="85">
        <f>SUM('5pf'!C5:C17)</f>
        <v>551615</v>
      </c>
      <c r="G3" t="str">
        <f>IF(F3=C3,"+","-")</f>
        <v>+</v>
      </c>
    </row>
    <row r="4" spans="2:7" x14ac:dyDescent="0.2">
      <c r="B4" s="2" t="s">
        <v>41</v>
      </c>
      <c r="C4" s="85">
        <f>'5pf'!C4</f>
        <v>551615</v>
      </c>
      <c r="D4" s="2" t="s">
        <v>96</v>
      </c>
      <c r="E4" s="2" t="s">
        <v>98</v>
      </c>
      <c r="F4" s="85">
        <f>SUM('5pf'!C18:C23)</f>
        <v>551615</v>
      </c>
      <c r="G4" t="str">
        <f>IF(F4=C4,"+","-")</f>
        <v>+</v>
      </c>
    </row>
    <row r="5" spans="2:7" x14ac:dyDescent="0.2">
      <c r="B5" s="2" t="s">
        <v>41</v>
      </c>
      <c r="C5" s="85">
        <f>'5pf'!C4</f>
        <v>551615</v>
      </c>
      <c r="D5" s="2" t="s">
        <v>96</v>
      </c>
      <c r="E5" s="2" t="s">
        <v>99</v>
      </c>
      <c r="F5" s="85">
        <f>SUM('5pf'!C24:C26)</f>
        <v>551615</v>
      </c>
      <c r="G5" t="str">
        <f>IF(F5=C5,"+","-")</f>
        <v>+</v>
      </c>
    </row>
    <row r="6" spans="2:7" x14ac:dyDescent="0.2">
      <c r="B6" s="2" t="s">
        <v>41</v>
      </c>
      <c r="C6" s="85">
        <f>'5pf'!C4</f>
        <v>551615</v>
      </c>
      <c r="D6" s="2" t="s">
        <v>100</v>
      </c>
      <c r="E6" s="2" t="s">
        <v>87</v>
      </c>
      <c r="F6" s="85">
        <f>'5pf'!C27</f>
        <v>148891</v>
      </c>
      <c r="G6" t="str">
        <f>IF(F6&lt;=C6,"+","-")</f>
        <v>+</v>
      </c>
    </row>
    <row r="7" spans="2:7" x14ac:dyDescent="0.2">
      <c r="B7" s="2" t="s">
        <v>89</v>
      </c>
      <c r="C7" s="85">
        <f>'5pf'!C28</f>
        <v>0</v>
      </c>
      <c r="D7" s="2" t="s">
        <v>96</v>
      </c>
      <c r="E7" s="2" t="s">
        <v>101</v>
      </c>
      <c r="F7" s="85">
        <f>'5pf (раб)'!C28</f>
        <v>0</v>
      </c>
      <c r="G7" t="str">
        <f>IF(F7=C7,"+","-")</f>
        <v>+</v>
      </c>
    </row>
    <row r="8" spans="2:7" x14ac:dyDescent="0.2">
      <c r="B8" s="2" t="s">
        <v>102</v>
      </c>
    </row>
    <row r="9" spans="2:7" x14ac:dyDescent="0.2">
      <c r="B9" s="2" t="s">
        <v>41</v>
      </c>
      <c r="C9" s="86">
        <f>'5pf'!D4</f>
        <v>1694124.7</v>
      </c>
      <c r="D9" s="2" t="s">
        <v>96</v>
      </c>
      <c r="E9" s="2" t="s">
        <v>97</v>
      </c>
      <c r="F9" s="86">
        <f>SUM('5pf'!D5:D17)</f>
        <v>1694124.7</v>
      </c>
      <c r="G9" t="str">
        <f>IF(F9=C9,"+","-")</f>
        <v>+</v>
      </c>
    </row>
    <row r="10" spans="2:7" x14ac:dyDescent="0.2">
      <c r="B10" s="2" t="s">
        <v>41</v>
      </c>
      <c r="C10" s="86">
        <f>'5pf'!D4</f>
        <v>1694124.7</v>
      </c>
      <c r="D10" s="2" t="s">
        <v>96</v>
      </c>
      <c r="E10" s="2" t="s">
        <v>98</v>
      </c>
      <c r="F10" s="86">
        <f>SUM('5pf'!D18:D23)</f>
        <v>1694124.7</v>
      </c>
      <c r="G10" t="str">
        <f>IF(F10=C10,"+","-")</f>
        <v>+</v>
      </c>
    </row>
    <row r="11" spans="2:7" x14ac:dyDescent="0.2">
      <c r="B11" s="2" t="s">
        <v>41</v>
      </c>
      <c r="C11" s="86">
        <f>'5pf'!D4</f>
        <v>1694124.7</v>
      </c>
      <c r="D11" s="2" t="s">
        <v>96</v>
      </c>
      <c r="E11" s="2" t="s">
        <v>99</v>
      </c>
      <c r="F11" s="86">
        <f>SUM('5pf'!D24:D26)</f>
        <v>1694124.7</v>
      </c>
      <c r="G11" t="str">
        <f>IF(F11=C11,"+","-")</f>
        <v>+</v>
      </c>
    </row>
    <row r="12" spans="2:7" x14ac:dyDescent="0.2">
      <c r="B12" s="2" t="s">
        <v>41</v>
      </c>
      <c r="C12" s="86">
        <f>'5pf'!D4</f>
        <v>1694124.7</v>
      </c>
      <c r="D12" s="2" t="s">
        <v>100</v>
      </c>
      <c r="E12" s="2" t="s">
        <v>87</v>
      </c>
      <c r="F12" s="86">
        <f>'5pf'!D27</f>
        <v>480591.7</v>
      </c>
      <c r="G12" t="str">
        <f>IF(F12&lt;=C12,"+","-")</f>
        <v>+</v>
      </c>
    </row>
    <row r="13" spans="2:7" x14ac:dyDescent="0.2">
      <c r="B13" s="2" t="s">
        <v>89</v>
      </c>
      <c r="C13" s="86">
        <f>'5pf'!D28</f>
        <v>0</v>
      </c>
      <c r="D13" s="2" t="s">
        <v>96</v>
      </c>
      <c r="E13" s="2" t="s">
        <v>101</v>
      </c>
      <c r="F13" s="86">
        <f>'5pf (раб)'!D28</f>
        <v>0</v>
      </c>
      <c r="G13" t="str">
        <f>IF(F13=C13,"+","-")</f>
        <v>+</v>
      </c>
    </row>
  </sheetData>
  <conditionalFormatting sqref="G3:G13">
    <cfRule type="cellIs" dxfId="3" priority="0" operator="equal">
      <formula>"+"</formula>
    </cfRule>
    <cfRule type="cellIs" dxfId="2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5"/>
  <sheetViews>
    <sheetView topLeftCell="A51" workbookViewId="0">
      <selection activeCell="I76" sqref="I76"/>
    </sheetView>
  </sheetViews>
  <sheetFormatPr defaultColWidth="9.33203125" defaultRowHeight="11.25" customHeight="1" x14ac:dyDescent="0.2"/>
  <cols>
    <col min="1" max="1" width="4.33203125" style="92" customWidth="1"/>
    <col min="2" max="2" width="33" style="92" customWidth="1"/>
    <col min="3" max="3" width="11" style="92" customWidth="1"/>
    <col min="4" max="4" width="14.1640625" style="92" customWidth="1"/>
    <col min="5" max="5" width="10.33203125" style="92" customWidth="1"/>
    <col min="6" max="6" width="11" style="92" customWidth="1"/>
    <col min="7" max="7" width="14.1640625" style="92" customWidth="1"/>
    <col min="8" max="8" width="10.33203125" style="92" customWidth="1"/>
    <col min="9" max="9" width="11" style="92" customWidth="1"/>
    <col min="10" max="10" width="14.1640625" style="92" customWidth="1"/>
    <col min="11" max="11" width="10.33203125" style="92" customWidth="1"/>
    <col min="12" max="14" width="9.33203125" style="92"/>
    <col min="15" max="15" width="11.6640625" style="92" bestFit="1" customWidth="1"/>
    <col min="16" max="16" width="9.33203125" style="92"/>
    <col min="17" max="17" width="12.6640625" style="92" bestFit="1" customWidth="1"/>
    <col min="18" max="30" width="9.33203125" style="92"/>
    <col min="31" max="31" width="12.1640625" style="92" bestFit="1" customWidth="1"/>
    <col min="32" max="32" width="9.33203125" style="90"/>
    <col min="33" max="16384" width="9.33203125" style="92"/>
  </cols>
  <sheetData>
    <row r="1" spans="1:32" ht="11.25" customHeight="1" x14ac:dyDescent="0.2">
      <c r="A1" s="99" t="s">
        <v>103</v>
      </c>
      <c r="B1" s="99"/>
      <c r="C1" s="99"/>
      <c r="D1" s="99"/>
      <c r="E1" s="99"/>
      <c r="F1" s="99"/>
      <c r="G1" s="100"/>
    </row>
    <row r="2" spans="1:32" ht="18" customHeight="1" x14ac:dyDescent="0.2">
      <c r="A2" s="101" t="s">
        <v>104</v>
      </c>
      <c r="B2" s="101" t="s">
        <v>105</v>
      </c>
      <c r="C2" s="104" t="s">
        <v>106</v>
      </c>
      <c r="D2" s="105"/>
      <c r="E2" s="105"/>
      <c r="F2" s="104" t="s">
        <v>42</v>
      </c>
      <c r="G2" s="105"/>
      <c r="H2" s="105"/>
      <c r="I2" s="104" t="s">
        <v>44</v>
      </c>
      <c r="J2" s="105"/>
      <c r="K2" s="106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8"/>
    </row>
    <row r="3" spans="1:32" ht="28.5" customHeight="1" x14ac:dyDescent="0.2">
      <c r="A3" s="103"/>
      <c r="B3" s="103"/>
      <c r="C3" s="101" t="s">
        <v>107</v>
      </c>
      <c r="D3" s="101" t="s">
        <v>108</v>
      </c>
      <c r="E3" s="101" t="s">
        <v>109</v>
      </c>
      <c r="F3" s="101" t="s">
        <v>107</v>
      </c>
      <c r="G3" s="101" t="s">
        <v>108</v>
      </c>
      <c r="H3" s="101" t="s">
        <v>109</v>
      </c>
      <c r="I3" s="101" t="s">
        <v>107</v>
      </c>
      <c r="J3" s="101" t="s">
        <v>108</v>
      </c>
      <c r="K3" s="101" t="s">
        <v>109</v>
      </c>
      <c r="AF3" s="109"/>
    </row>
    <row r="4" spans="1:32" ht="36.75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AF4" s="109"/>
    </row>
    <row r="5" spans="1:32" ht="11.25" customHeight="1" x14ac:dyDescent="0.2">
      <c r="A5" s="110" t="s">
        <v>110</v>
      </c>
      <c r="B5" s="110" t="s">
        <v>111</v>
      </c>
      <c r="C5" s="111">
        <v>28178</v>
      </c>
      <c r="D5" s="112">
        <v>76130.2</v>
      </c>
      <c r="E5" s="113">
        <v>2701.8</v>
      </c>
      <c r="F5" s="111">
        <v>23</v>
      </c>
      <c r="G5" s="112">
        <v>14.2</v>
      </c>
      <c r="H5" s="112">
        <v>615.70000000000005</v>
      </c>
      <c r="I5" s="111">
        <v>48</v>
      </c>
      <c r="J5" s="112">
        <v>41.1</v>
      </c>
      <c r="K5" s="112">
        <v>856.4</v>
      </c>
      <c r="AF5" s="114"/>
    </row>
    <row r="6" spans="1:32" ht="11.25" customHeight="1" x14ac:dyDescent="0.2">
      <c r="A6" s="110" t="s">
        <v>112</v>
      </c>
      <c r="B6" s="110" t="s">
        <v>113</v>
      </c>
      <c r="C6" s="111">
        <v>35023</v>
      </c>
      <c r="D6" s="112">
        <v>121712.1</v>
      </c>
      <c r="E6" s="113">
        <v>3475.2</v>
      </c>
      <c r="F6" s="111">
        <v>17</v>
      </c>
      <c r="G6" s="112">
        <v>10.3</v>
      </c>
      <c r="H6" s="112">
        <v>604.20000000000005</v>
      </c>
      <c r="I6" s="111">
        <v>61</v>
      </c>
      <c r="J6" s="112">
        <v>52.4</v>
      </c>
      <c r="K6" s="112">
        <v>858.6</v>
      </c>
      <c r="AF6" s="114"/>
    </row>
    <row r="7" spans="1:32" ht="11.25" customHeight="1" x14ac:dyDescent="0.2">
      <c r="A7" s="110" t="s">
        <v>114</v>
      </c>
      <c r="B7" s="110" t="s">
        <v>115</v>
      </c>
      <c r="C7" s="111">
        <v>20677</v>
      </c>
      <c r="D7" s="112">
        <v>56193</v>
      </c>
      <c r="E7" s="113">
        <v>2717.7</v>
      </c>
      <c r="F7" s="111">
        <v>44</v>
      </c>
      <c r="G7" s="112">
        <v>23.6</v>
      </c>
      <c r="H7" s="112">
        <v>536.1</v>
      </c>
      <c r="I7" s="111">
        <v>48</v>
      </c>
      <c r="J7" s="112">
        <v>41.6</v>
      </c>
      <c r="K7" s="112">
        <v>865.9</v>
      </c>
      <c r="AF7" s="114"/>
    </row>
    <row r="8" spans="1:32" ht="11.25" customHeight="1" x14ac:dyDescent="0.2">
      <c r="A8" s="110" t="s">
        <v>116</v>
      </c>
      <c r="B8" s="110" t="s">
        <v>117</v>
      </c>
      <c r="C8" s="111">
        <v>11716</v>
      </c>
      <c r="D8" s="112">
        <v>29747.599999999999</v>
      </c>
      <c r="E8" s="113">
        <v>2539.1</v>
      </c>
      <c r="F8" s="111">
        <v>30</v>
      </c>
      <c r="G8" s="112">
        <v>16.8</v>
      </c>
      <c r="H8" s="112">
        <v>558.5</v>
      </c>
      <c r="I8" s="111">
        <v>47</v>
      </c>
      <c r="J8" s="112">
        <v>40.299999999999997</v>
      </c>
      <c r="K8" s="112">
        <v>856.5</v>
      </c>
      <c r="AF8" s="114"/>
    </row>
    <row r="9" spans="1:32" ht="11.25" customHeight="1" x14ac:dyDescent="0.2">
      <c r="A9" s="110" t="s">
        <v>118</v>
      </c>
      <c r="B9" s="110" t="s">
        <v>119</v>
      </c>
      <c r="C9" s="111">
        <v>18791</v>
      </c>
      <c r="D9" s="112">
        <v>46365.9</v>
      </c>
      <c r="E9" s="113">
        <v>2467.5</v>
      </c>
      <c r="F9" s="111">
        <v>24</v>
      </c>
      <c r="G9" s="112">
        <v>15.5</v>
      </c>
      <c r="H9" s="112">
        <v>644.20000000000005</v>
      </c>
      <c r="I9" s="111">
        <v>66</v>
      </c>
      <c r="J9" s="112">
        <v>56.5</v>
      </c>
      <c r="K9" s="112">
        <v>856</v>
      </c>
      <c r="AF9" s="114"/>
    </row>
    <row r="10" spans="1:32" ht="11.25" customHeight="1" x14ac:dyDescent="0.2">
      <c r="A10" s="110" t="s">
        <v>120</v>
      </c>
      <c r="B10" s="110" t="s">
        <v>121</v>
      </c>
      <c r="C10" s="111">
        <v>108762</v>
      </c>
      <c r="D10" s="112">
        <v>396252.9</v>
      </c>
      <c r="E10" s="113">
        <v>3643.3</v>
      </c>
      <c r="F10" s="111">
        <v>26</v>
      </c>
      <c r="G10" s="112">
        <v>14.8</v>
      </c>
      <c r="H10" s="112">
        <v>569.9</v>
      </c>
      <c r="I10" s="111">
        <v>68</v>
      </c>
      <c r="J10" s="112">
        <v>58.6</v>
      </c>
      <c r="K10" s="112">
        <v>862.3</v>
      </c>
      <c r="AF10" s="114"/>
    </row>
    <row r="11" spans="1:32" ht="11.25" customHeight="1" x14ac:dyDescent="0.2">
      <c r="A11" s="110" t="s">
        <v>122</v>
      </c>
      <c r="B11" s="110" t="s">
        <v>123</v>
      </c>
      <c r="C11" s="111">
        <v>77591</v>
      </c>
      <c r="D11" s="112">
        <v>246132.4</v>
      </c>
      <c r="E11" s="113">
        <v>3172.2</v>
      </c>
      <c r="F11" s="111">
        <v>37</v>
      </c>
      <c r="G11" s="112">
        <v>20.8</v>
      </c>
      <c r="H11" s="112">
        <v>562.20000000000005</v>
      </c>
      <c r="I11" s="111">
        <v>68</v>
      </c>
      <c r="J11" s="112">
        <v>58.6</v>
      </c>
      <c r="K11" s="112">
        <v>862.4</v>
      </c>
      <c r="AF11" s="114"/>
    </row>
    <row r="12" spans="1:32" ht="11.25" customHeight="1" x14ac:dyDescent="0.2">
      <c r="A12" s="110" t="s">
        <v>124</v>
      </c>
      <c r="B12" s="110" t="s">
        <v>125</v>
      </c>
      <c r="C12" s="111">
        <v>20550</v>
      </c>
      <c r="D12" s="112">
        <v>49209.599999999999</v>
      </c>
      <c r="E12" s="113">
        <v>2394.6</v>
      </c>
      <c r="F12" s="111">
        <v>25</v>
      </c>
      <c r="G12" s="112">
        <v>14.8</v>
      </c>
      <c r="H12" s="112">
        <v>590.6</v>
      </c>
      <c r="I12" s="111">
        <v>70</v>
      </c>
      <c r="J12" s="112">
        <v>59.9</v>
      </c>
      <c r="K12" s="112">
        <v>856</v>
      </c>
      <c r="AF12" s="114"/>
    </row>
    <row r="13" spans="1:32" ht="11.25" customHeight="1" x14ac:dyDescent="0.2">
      <c r="A13" s="110" t="s">
        <v>126</v>
      </c>
      <c r="B13" s="110" t="s">
        <v>127</v>
      </c>
      <c r="C13" s="111">
        <v>17916</v>
      </c>
      <c r="D13" s="112">
        <v>45589.1</v>
      </c>
      <c r="E13" s="113">
        <v>2544.6</v>
      </c>
      <c r="F13" s="111">
        <v>44</v>
      </c>
      <c r="G13" s="112">
        <v>21.4</v>
      </c>
      <c r="H13" s="112">
        <v>486.5</v>
      </c>
      <c r="I13" s="111">
        <v>62</v>
      </c>
      <c r="J13" s="112">
        <v>53.1</v>
      </c>
      <c r="K13" s="112">
        <v>857.3</v>
      </c>
      <c r="AF13" s="114"/>
    </row>
    <row r="14" spans="1:32" ht="11.25" customHeight="1" x14ac:dyDescent="0.2">
      <c r="A14" s="110" t="s">
        <v>59</v>
      </c>
      <c r="B14" s="110" t="s">
        <v>128</v>
      </c>
      <c r="C14" s="111">
        <v>15666</v>
      </c>
      <c r="D14" s="112">
        <v>38184.199999999997</v>
      </c>
      <c r="E14" s="113">
        <v>2437.4</v>
      </c>
      <c r="F14" s="111">
        <v>49</v>
      </c>
      <c r="G14" s="112">
        <v>30.2</v>
      </c>
      <c r="H14" s="112">
        <v>615.79999999999995</v>
      </c>
      <c r="I14" s="111">
        <v>61</v>
      </c>
      <c r="J14" s="112">
        <v>52.2</v>
      </c>
      <c r="K14" s="112">
        <v>856</v>
      </c>
      <c r="AF14" s="114"/>
    </row>
    <row r="15" spans="1:32" ht="11.25" customHeight="1" x14ac:dyDescent="0.2">
      <c r="A15" s="110" t="s">
        <v>61</v>
      </c>
      <c r="B15" s="110" t="s">
        <v>129</v>
      </c>
      <c r="C15" s="111">
        <v>19120</v>
      </c>
      <c r="D15" s="112">
        <v>50546.7</v>
      </c>
      <c r="E15" s="113">
        <v>2643.7</v>
      </c>
      <c r="F15" s="111">
        <v>32</v>
      </c>
      <c r="G15" s="112">
        <v>19.3</v>
      </c>
      <c r="H15" s="112">
        <v>601.9</v>
      </c>
      <c r="I15" s="111">
        <v>79</v>
      </c>
      <c r="J15" s="112">
        <v>67.599999999999994</v>
      </c>
      <c r="K15" s="112">
        <v>855.7</v>
      </c>
      <c r="AF15" s="114"/>
    </row>
    <row r="16" spans="1:32" ht="11.25" customHeight="1" x14ac:dyDescent="0.2">
      <c r="A16" s="110" t="s">
        <v>63</v>
      </c>
      <c r="B16" s="110" t="s">
        <v>130</v>
      </c>
      <c r="C16" s="111">
        <v>19786</v>
      </c>
      <c r="D16" s="112">
        <v>48254.8</v>
      </c>
      <c r="E16" s="113">
        <v>2438.8000000000002</v>
      </c>
      <c r="F16" s="111">
        <v>54</v>
      </c>
      <c r="G16" s="112">
        <v>32.5</v>
      </c>
      <c r="H16" s="112">
        <v>602.70000000000005</v>
      </c>
      <c r="I16" s="111">
        <v>73</v>
      </c>
      <c r="J16" s="112">
        <v>62.7</v>
      </c>
      <c r="K16" s="112">
        <v>859.5</v>
      </c>
      <c r="AF16" s="114"/>
    </row>
    <row r="17" spans="1:32" ht="11.25" customHeight="1" x14ac:dyDescent="0.2">
      <c r="A17" s="110" t="s">
        <v>65</v>
      </c>
      <c r="B17" s="110" t="s">
        <v>131</v>
      </c>
      <c r="C17" s="111">
        <v>72091</v>
      </c>
      <c r="D17" s="112">
        <v>188186.5</v>
      </c>
      <c r="E17" s="113">
        <v>2610.4</v>
      </c>
      <c r="F17" s="111">
        <v>82</v>
      </c>
      <c r="G17" s="112">
        <v>42.8</v>
      </c>
      <c r="H17" s="112">
        <v>521.70000000000005</v>
      </c>
      <c r="I17" s="111">
        <v>124</v>
      </c>
      <c r="J17" s="112">
        <v>106.4</v>
      </c>
      <c r="K17" s="112">
        <v>858.1</v>
      </c>
      <c r="AF17" s="114"/>
    </row>
    <row r="18" spans="1:32" ht="11.25" customHeight="1" x14ac:dyDescent="0.2">
      <c r="A18" s="110" t="s">
        <v>67</v>
      </c>
      <c r="B18" s="110" t="s">
        <v>132</v>
      </c>
      <c r="C18" s="111">
        <v>85748</v>
      </c>
      <c r="D18" s="112">
        <v>301619.7</v>
      </c>
      <c r="E18" s="113">
        <v>3517.5</v>
      </c>
      <c r="F18" s="111">
        <v>31</v>
      </c>
      <c r="G18" s="112">
        <v>17.2</v>
      </c>
      <c r="H18" s="112">
        <v>555.70000000000005</v>
      </c>
      <c r="I18" s="111">
        <v>63</v>
      </c>
      <c r="J18" s="112">
        <v>54.2</v>
      </c>
      <c r="K18" s="112">
        <v>861</v>
      </c>
      <c r="AF18" s="114"/>
    </row>
    <row r="19" spans="1:32" ht="11.25" customHeight="1" x14ac:dyDescent="0.2">
      <c r="A19" s="115" t="s">
        <v>133</v>
      </c>
      <c r="B19" s="116"/>
      <c r="C19" s="111">
        <v>551615</v>
      </c>
      <c r="D19" s="112">
        <v>1694124.7</v>
      </c>
      <c r="E19" s="113">
        <v>3071.21</v>
      </c>
      <c r="F19" s="111">
        <v>518</v>
      </c>
      <c r="G19" s="112">
        <v>294</v>
      </c>
      <c r="H19" s="112">
        <v>567.6</v>
      </c>
      <c r="I19" s="111">
        <v>938</v>
      </c>
      <c r="J19" s="112">
        <v>805.4</v>
      </c>
      <c r="K19" s="112">
        <v>858.64</v>
      </c>
    </row>
    <row r="21" spans="1:32" ht="21" customHeight="1" x14ac:dyDescent="0.2">
      <c r="A21" s="101" t="s">
        <v>104</v>
      </c>
      <c r="B21" s="101" t="s">
        <v>105</v>
      </c>
      <c r="C21" s="104" t="s">
        <v>46</v>
      </c>
      <c r="D21" s="105"/>
      <c r="E21" s="105"/>
      <c r="F21" s="104" t="s">
        <v>48</v>
      </c>
      <c r="G21" s="105"/>
      <c r="H21" s="105"/>
      <c r="I21" s="104" t="s">
        <v>50</v>
      </c>
      <c r="J21" s="105"/>
      <c r="K21" s="106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32" ht="12.75" customHeight="1" x14ac:dyDescent="0.2">
      <c r="A22" s="103"/>
      <c r="B22" s="103"/>
      <c r="C22" s="101" t="s">
        <v>107</v>
      </c>
      <c r="D22" s="101" t="s">
        <v>108</v>
      </c>
      <c r="E22" s="101" t="s">
        <v>109</v>
      </c>
      <c r="F22" s="101" t="s">
        <v>107</v>
      </c>
      <c r="G22" s="101" t="s">
        <v>108</v>
      </c>
      <c r="H22" s="101" t="s">
        <v>109</v>
      </c>
      <c r="I22" s="101" t="s">
        <v>107</v>
      </c>
      <c r="J22" s="101" t="s">
        <v>108</v>
      </c>
      <c r="K22" s="101" t="s">
        <v>109</v>
      </c>
    </row>
    <row r="23" spans="1:32" ht="43.5" customHeight="1" x14ac:dyDescent="0.2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32" ht="11.25" customHeight="1" x14ac:dyDescent="0.2">
      <c r="A24" s="110" t="s">
        <v>110</v>
      </c>
      <c r="B24" s="110" t="s">
        <v>111</v>
      </c>
      <c r="C24" s="111">
        <v>152</v>
      </c>
      <c r="D24" s="112">
        <v>158.30000000000001</v>
      </c>
      <c r="E24" s="112">
        <v>1041.2</v>
      </c>
      <c r="F24" s="111">
        <v>5</v>
      </c>
      <c r="G24" s="112">
        <v>5.7</v>
      </c>
      <c r="H24" s="112">
        <v>1141.0999999999999</v>
      </c>
      <c r="I24" s="111">
        <v>9</v>
      </c>
      <c r="J24" s="112">
        <v>11.3</v>
      </c>
      <c r="K24" s="112">
        <v>1252.2</v>
      </c>
    </row>
    <row r="25" spans="1:32" ht="11.25" customHeight="1" x14ac:dyDescent="0.2">
      <c r="A25" s="110" t="s">
        <v>112</v>
      </c>
      <c r="B25" s="110" t="s">
        <v>113</v>
      </c>
      <c r="C25" s="111">
        <v>134</v>
      </c>
      <c r="D25" s="112">
        <v>139.19999999999999</v>
      </c>
      <c r="E25" s="112">
        <v>1039.0999999999999</v>
      </c>
      <c r="F25" s="111">
        <v>8</v>
      </c>
      <c r="G25" s="112">
        <v>9.1</v>
      </c>
      <c r="H25" s="112">
        <v>1140.9000000000001</v>
      </c>
      <c r="I25" s="111">
        <v>9</v>
      </c>
      <c r="J25" s="112">
        <v>11.3</v>
      </c>
      <c r="K25" s="112">
        <v>1255.4000000000001</v>
      </c>
    </row>
    <row r="26" spans="1:32" ht="11.25" customHeight="1" x14ac:dyDescent="0.2">
      <c r="A26" s="110" t="s">
        <v>114</v>
      </c>
      <c r="B26" s="110" t="s">
        <v>115</v>
      </c>
      <c r="C26" s="111">
        <v>130</v>
      </c>
      <c r="D26" s="112">
        <v>135.4</v>
      </c>
      <c r="E26" s="112">
        <v>1041.5999999999999</v>
      </c>
      <c r="F26" s="111">
        <v>4</v>
      </c>
      <c r="G26" s="112">
        <v>4.4000000000000004</v>
      </c>
      <c r="H26" s="112">
        <v>1108.8</v>
      </c>
      <c r="I26" s="111">
        <v>3</v>
      </c>
      <c r="J26" s="112">
        <v>3.6</v>
      </c>
      <c r="K26" s="112">
        <v>1211.3</v>
      </c>
    </row>
    <row r="27" spans="1:32" ht="11.25" customHeight="1" x14ac:dyDescent="0.2">
      <c r="A27" s="110" t="s">
        <v>116</v>
      </c>
      <c r="B27" s="110" t="s">
        <v>117</v>
      </c>
      <c r="C27" s="111">
        <v>109</v>
      </c>
      <c r="D27" s="112">
        <v>113.4</v>
      </c>
      <c r="E27" s="112">
        <v>1040</v>
      </c>
      <c r="F27" s="111">
        <v>4</v>
      </c>
      <c r="G27" s="112">
        <v>4.5</v>
      </c>
      <c r="H27" s="112">
        <v>1130.7</v>
      </c>
      <c r="I27" s="111">
        <v>0</v>
      </c>
      <c r="J27" s="112">
        <v>0</v>
      </c>
      <c r="K27" s="112">
        <v>0</v>
      </c>
    </row>
    <row r="28" spans="1:32" ht="11.25" customHeight="1" x14ac:dyDescent="0.2">
      <c r="A28" s="110" t="s">
        <v>118</v>
      </c>
      <c r="B28" s="110" t="s">
        <v>119</v>
      </c>
      <c r="C28" s="111">
        <v>152</v>
      </c>
      <c r="D28" s="112">
        <v>158.19999999999999</v>
      </c>
      <c r="E28" s="112">
        <v>1040.5999999999999</v>
      </c>
      <c r="F28" s="111">
        <v>7</v>
      </c>
      <c r="G28" s="112">
        <v>8</v>
      </c>
      <c r="H28" s="112">
        <v>1142</v>
      </c>
      <c r="I28" s="111">
        <v>0</v>
      </c>
      <c r="J28" s="112">
        <v>0</v>
      </c>
      <c r="K28" s="112">
        <v>0</v>
      </c>
    </row>
    <row r="29" spans="1:32" ht="11.25" customHeight="1" x14ac:dyDescent="0.2">
      <c r="A29" s="110" t="s">
        <v>120</v>
      </c>
      <c r="B29" s="110" t="s">
        <v>121</v>
      </c>
      <c r="C29" s="111">
        <v>220</v>
      </c>
      <c r="D29" s="112">
        <v>228.9</v>
      </c>
      <c r="E29" s="112">
        <v>1040.5999999999999</v>
      </c>
      <c r="F29" s="111">
        <v>17</v>
      </c>
      <c r="G29" s="112">
        <v>19.7</v>
      </c>
      <c r="H29" s="112">
        <v>1157.5</v>
      </c>
      <c r="I29" s="111">
        <v>13</v>
      </c>
      <c r="J29" s="112">
        <v>15.9</v>
      </c>
      <c r="K29" s="112">
        <v>1221</v>
      </c>
    </row>
    <row r="30" spans="1:32" ht="11.25" customHeight="1" x14ac:dyDescent="0.2">
      <c r="A30" s="110" t="s">
        <v>122</v>
      </c>
      <c r="B30" s="110" t="s">
        <v>123</v>
      </c>
      <c r="C30" s="111">
        <v>246</v>
      </c>
      <c r="D30" s="112">
        <v>256.10000000000002</v>
      </c>
      <c r="E30" s="112">
        <v>1041</v>
      </c>
      <c r="F30" s="111">
        <v>9</v>
      </c>
      <c r="G30" s="112">
        <v>10.5</v>
      </c>
      <c r="H30" s="112">
        <v>1170.8</v>
      </c>
      <c r="I30" s="111">
        <v>17</v>
      </c>
      <c r="J30" s="112">
        <v>21.4</v>
      </c>
      <c r="K30" s="112">
        <v>1256.8</v>
      </c>
    </row>
    <row r="31" spans="1:32" ht="11.25" customHeight="1" x14ac:dyDescent="0.2">
      <c r="A31" s="110" t="s">
        <v>124</v>
      </c>
      <c r="B31" s="110" t="s">
        <v>125</v>
      </c>
      <c r="C31" s="111">
        <v>146</v>
      </c>
      <c r="D31" s="112">
        <v>152.19999999999999</v>
      </c>
      <c r="E31" s="112">
        <v>1042.4000000000001</v>
      </c>
      <c r="F31" s="111">
        <v>9</v>
      </c>
      <c r="G31" s="112">
        <v>10.3</v>
      </c>
      <c r="H31" s="112">
        <v>1144.8</v>
      </c>
      <c r="I31" s="111">
        <v>0</v>
      </c>
      <c r="J31" s="112">
        <v>0</v>
      </c>
      <c r="K31" s="112">
        <v>0</v>
      </c>
    </row>
    <row r="32" spans="1:32" ht="11.25" customHeight="1" x14ac:dyDescent="0.2">
      <c r="A32" s="110" t="s">
        <v>126</v>
      </c>
      <c r="B32" s="110" t="s">
        <v>127</v>
      </c>
      <c r="C32" s="111">
        <v>112</v>
      </c>
      <c r="D32" s="112">
        <v>116.4</v>
      </c>
      <c r="E32" s="112">
        <v>1039.5999999999999</v>
      </c>
      <c r="F32" s="111">
        <v>9</v>
      </c>
      <c r="G32" s="112">
        <v>10.3</v>
      </c>
      <c r="H32" s="112">
        <v>1148.5</v>
      </c>
      <c r="I32" s="111">
        <v>2</v>
      </c>
      <c r="J32" s="112">
        <v>2.4</v>
      </c>
      <c r="K32" s="112">
        <v>1206</v>
      </c>
    </row>
    <row r="33" spans="1:28" ht="11.25" customHeight="1" x14ac:dyDescent="0.2">
      <c r="A33" s="110" t="s">
        <v>59</v>
      </c>
      <c r="B33" s="110" t="s">
        <v>128</v>
      </c>
      <c r="C33" s="111">
        <v>124</v>
      </c>
      <c r="D33" s="112">
        <v>129.1</v>
      </c>
      <c r="E33" s="112">
        <v>1041.4000000000001</v>
      </c>
      <c r="F33" s="111">
        <v>9</v>
      </c>
      <c r="G33" s="112">
        <v>10.199999999999999</v>
      </c>
      <c r="H33" s="112">
        <v>1134.2</v>
      </c>
      <c r="I33" s="111">
        <v>4</v>
      </c>
      <c r="J33" s="112">
        <v>4.9000000000000004</v>
      </c>
      <c r="K33" s="112">
        <v>1227.0999999999999</v>
      </c>
    </row>
    <row r="34" spans="1:28" ht="11.25" customHeight="1" x14ac:dyDescent="0.2">
      <c r="A34" s="110" t="s">
        <v>61</v>
      </c>
      <c r="B34" s="110" t="s">
        <v>129</v>
      </c>
      <c r="C34" s="111">
        <v>119</v>
      </c>
      <c r="D34" s="112">
        <v>123.4</v>
      </c>
      <c r="E34" s="112">
        <v>1037.4000000000001</v>
      </c>
      <c r="F34" s="111">
        <v>6</v>
      </c>
      <c r="G34" s="112">
        <v>6.8</v>
      </c>
      <c r="H34" s="112">
        <v>1139.9000000000001</v>
      </c>
      <c r="I34" s="111">
        <v>0</v>
      </c>
      <c r="J34" s="112">
        <v>0</v>
      </c>
      <c r="K34" s="112">
        <v>0</v>
      </c>
    </row>
    <row r="35" spans="1:28" ht="11.25" customHeight="1" x14ac:dyDescent="0.2">
      <c r="A35" s="110" t="s">
        <v>63</v>
      </c>
      <c r="B35" s="110" t="s">
        <v>130</v>
      </c>
      <c r="C35" s="111">
        <v>149</v>
      </c>
      <c r="D35" s="112">
        <v>155.1</v>
      </c>
      <c r="E35" s="112">
        <v>1040.9000000000001</v>
      </c>
      <c r="F35" s="111">
        <v>9</v>
      </c>
      <c r="G35" s="112">
        <v>10.3</v>
      </c>
      <c r="H35" s="112">
        <v>1139.7</v>
      </c>
      <c r="I35" s="111">
        <v>6</v>
      </c>
      <c r="J35" s="112">
        <v>7.5</v>
      </c>
      <c r="K35" s="112">
        <v>1255.0999999999999</v>
      </c>
    </row>
    <row r="36" spans="1:28" ht="11.25" customHeight="1" x14ac:dyDescent="0.2">
      <c r="A36" s="110" t="s">
        <v>65</v>
      </c>
      <c r="B36" s="110" t="s">
        <v>131</v>
      </c>
      <c r="C36" s="111">
        <v>337</v>
      </c>
      <c r="D36" s="112">
        <v>351.2</v>
      </c>
      <c r="E36" s="112">
        <v>1042.2</v>
      </c>
      <c r="F36" s="111">
        <v>10</v>
      </c>
      <c r="G36" s="112">
        <v>11.7</v>
      </c>
      <c r="H36" s="112">
        <v>1165.3</v>
      </c>
      <c r="I36" s="111">
        <v>12</v>
      </c>
      <c r="J36" s="112">
        <v>14.8</v>
      </c>
      <c r="K36" s="112">
        <v>1236.5999999999999</v>
      </c>
    </row>
    <row r="37" spans="1:28" ht="11.25" customHeight="1" x14ac:dyDescent="0.2">
      <c r="A37" s="110" t="s">
        <v>67</v>
      </c>
      <c r="B37" s="110" t="s">
        <v>132</v>
      </c>
      <c r="C37" s="111">
        <v>283</v>
      </c>
      <c r="D37" s="112">
        <v>294.7</v>
      </c>
      <c r="E37" s="112">
        <v>1041.2</v>
      </c>
      <c r="F37" s="111">
        <v>20</v>
      </c>
      <c r="G37" s="112">
        <v>22.8</v>
      </c>
      <c r="H37" s="112">
        <v>1141.8</v>
      </c>
      <c r="I37" s="111">
        <v>17</v>
      </c>
      <c r="J37" s="112">
        <v>21.4</v>
      </c>
      <c r="K37" s="112">
        <v>1255.9000000000001</v>
      </c>
    </row>
    <row r="38" spans="1:28" ht="11.25" customHeight="1" x14ac:dyDescent="0.2">
      <c r="A38" s="115" t="s">
        <v>133</v>
      </c>
      <c r="B38" s="116"/>
      <c r="C38" s="111">
        <v>2413</v>
      </c>
      <c r="D38" s="112">
        <v>2511.6</v>
      </c>
      <c r="E38" s="112">
        <v>1040.8599999999999</v>
      </c>
      <c r="F38" s="111">
        <v>126</v>
      </c>
      <c r="G38" s="112">
        <v>144.4</v>
      </c>
      <c r="H38" s="112">
        <v>1146.03</v>
      </c>
      <c r="I38" s="111">
        <v>92</v>
      </c>
      <c r="J38" s="112">
        <v>114.5</v>
      </c>
      <c r="K38" s="112">
        <v>1244.56</v>
      </c>
    </row>
    <row r="40" spans="1:28" ht="20.25" customHeight="1" x14ac:dyDescent="0.2">
      <c r="A40" s="101" t="s">
        <v>104</v>
      </c>
      <c r="B40" s="101" t="s">
        <v>105</v>
      </c>
      <c r="C40" s="104" t="s">
        <v>52</v>
      </c>
      <c r="D40" s="105"/>
      <c r="E40" s="105"/>
      <c r="F40" s="104" t="s">
        <v>54</v>
      </c>
      <c r="G40" s="105"/>
      <c r="H40" s="105"/>
      <c r="I40" s="104" t="s">
        <v>56</v>
      </c>
      <c r="J40" s="105"/>
      <c r="K40" s="106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 ht="12.75" customHeight="1" x14ac:dyDescent="0.2">
      <c r="A41" s="103"/>
      <c r="B41" s="103"/>
      <c r="C41" s="101" t="s">
        <v>107</v>
      </c>
      <c r="D41" s="101" t="s">
        <v>108</v>
      </c>
      <c r="E41" s="101" t="s">
        <v>109</v>
      </c>
      <c r="F41" s="101" t="s">
        <v>107</v>
      </c>
      <c r="G41" s="101" t="s">
        <v>108</v>
      </c>
      <c r="H41" s="101" t="s">
        <v>109</v>
      </c>
      <c r="I41" s="101" t="s">
        <v>107</v>
      </c>
      <c r="J41" s="101" t="s">
        <v>108</v>
      </c>
      <c r="K41" s="101" t="s">
        <v>109</v>
      </c>
    </row>
    <row r="42" spans="1:28" ht="43.5" customHeight="1" x14ac:dyDescent="0.2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</row>
    <row r="43" spans="1:28" ht="11.25" customHeight="1" x14ac:dyDescent="0.2">
      <c r="A43" s="110" t="s">
        <v>110</v>
      </c>
      <c r="B43" s="110" t="s">
        <v>111</v>
      </c>
      <c r="C43" s="111">
        <v>4</v>
      </c>
      <c r="D43" s="112">
        <v>5.2</v>
      </c>
      <c r="E43" s="112">
        <v>1305</v>
      </c>
      <c r="F43" s="111">
        <v>0</v>
      </c>
      <c r="G43" s="112">
        <v>0</v>
      </c>
      <c r="H43" s="112">
        <v>0</v>
      </c>
      <c r="I43" s="111">
        <v>6416</v>
      </c>
      <c r="J43" s="112">
        <v>11193.3</v>
      </c>
      <c r="K43" s="112">
        <v>1744.6</v>
      </c>
    </row>
    <row r="44" spans="1:28" ht="11.25" customHeight="1" x14ac:dyDescent="0.2">
      <c r="A44" s="110" t="s">
        <v>112</v>
      </c>
      <c r="B44" s="110" t="s">
        <v>113</v>
      </c>
      <c r="C44" s="111">
        <v>2</v>
      </c>
      <c r="D44" s="112">
        <v>2.7</v>
      </c>
      <c r="E44" s="112">
        <v>1374.2</v>
      </c>
      <c r="F44" s="111">
        <v>5</v>
      </c>
      <c r="G44" s="112">
        <v>7.3</v>
      </c>
      <c r="H44" s="112">
        <v>1453.3</v>
      </c>
      <c r="I44" s="111">
        <v>6472</v>
      </c>
      <c r="J44" s="112">
        <v>11278.6</v>
      </c>
      <c r="K44" s="112">
        <v>1742.7</v>
      </c>
    </row>
    <row r="45" spans="1:28" ht="11.25" customHeight="1" x14ac:dyDescent="0.2">
      <c r="A45" s="110" t="s">
        <v>114</v>
      </c>
      <c r="B45" s="110" t="s">
        <v>115</v>
      </c>
      <c r="C45" s="111">
        <v>3</v>
      </c>
      <c r="D45" s="112">
        <v>4.0999999999999996</v>
      </c>
      <c r="E45" s="112">
        <v>1352.9</v>
      </c>
      <c r="F45" s="111">
        <v>3</v>
      </c>
      <c r="G45" s="112">
        <v>4.3</v>
      </c>
      <c r="H45" s="112">
        <v>1437.4</v>
      </c>
      <c r="I45" s="111">
        <v>4715</v>
      </c>
      <c r="J45" s="112">
        <v>8231.4</v>
      </c>
      <c r="K45" s="112">
        <v>1745.8</v>
      </c>
    </row>
    <row r="46" spans="1:28" ht="11.25" customHeight="1" x14ac:dyDescent="0.2">
      <c r="A46" s="110" t="s">
        <v>116</v>
      </c>
      <c r="B46" s="110" t="s">
        <v>117</v>
      </c>
      <c r="C46" s="111">
        <v>2</v>
      </c>
      <c r="D46" s="112">
        <v>2.7</v>
      </c>
      <c r="E46" s="112">
        <v>1374.9</v>
      </c>
      <c r="F46" s="111">
        <v>4</v>
      </c>
      <c r="G46" s="112">
        <v>5.7</v>
      </c>
      <c r="H46" s="112">
        <v>1423.8</v>
      </c>
      <c r="I46" s="111">
        <v>2974</v>
      </c>
      <c r="J46" s="112">
        <v>5173.8</v>
      </c>
      <c r="K46" s="112">
        <v>1739.7</v>
      </c>
    </row>
    <row r="47" spans="1:28" ht="11.25" customHeight="1" x14ac:dyDescent="0.2">
      <c r="A47" s="110" t="s">
        <v>118</v>
      </c>
      <c r="B47" s="110" t="s">
        <v>119</v>
      </c>
      <c r="C47" s="111">
        <v>3</v>
      </c>
      <c r="D47" s="112">
        <v>4</v>
      </c>
      <c r="E47" s="112">
        <v>1323.2</v>
      </c>
      <c r="F47" s="111">
        <v>0</v>
      </c>
      <c r="G47" s="112">
        <v>0</v>
      </c>
      <c r="H47" s="112">
        <v>0</v>
      </c>
      <c r="I47" s="111">
        <v>5155</v>
      </c>
      <c r="J47" s="112">
        <v>8993.1</v>
      </c>
      <c r="K47" s="112">
        <v>1744.5</v>
      </c>
    </row>
    <row r="48" spans="1:28" ht="11.25" customHeight="1" x14ac:dyDescent="0.2">
      <c r="A48" s="110" t="s">
        <v>120</v>
      </c>
      <c r="B48" s="110" t="s">
        <v>121</v>
      </c>
      <c r="C48" s="111">
        <v>19</v>
      </c>
      <c r="D48" s="112">
        <v>25.8</v>
      </c>
      <c r="E48" s="112">
        <v>1355.7</v>
      </c>
      <c r="F48" s="111">
        <v>5</v>
      </c>
      <c r="G48" s="112">
        <v>7.2</v>
      </c>
      <c r="H48" s="112">
        <v>1441.4</v>
      </c>
      <c r="I48" s="111">
        <v>20954</v>
      </c>
      <c r="J48" s="112">
        <v>36554.5</v>
      </c>
      <c r="K48" s="112">
        <v>1744.5</v>
      </c>
    </row>
    <row r="49" spans="1:28" ht="11.25" customHeight="1" x14ac:dyDescent="0.2">
      <c r="A49" s="110" t="s">
        <v>122</v>
      </c>
      <c r="B49" s="110" t="s">
        <v>123</v>
      </c>
      <c r="C49" s="111">
        <v>17</v>
      </c>
      <c r="D49" s="112">
        <v>23.1</v>
      </c>
      <c r="E49" s="112">
        <v>1359.7</v>
      </c>
      <c r="F49" s="111">
        <v>5</v>
      </c>
      <c r="G49" s="112">
        <v>7.3</v>
      </c>
      <c r="H49" s="112">
        <v>1454.8</v>
      </c>
      <c r="I49" s="111">
        <v>17164</v>
      </c>
      <c r="J49" s="112">
        <v>29907.599999999999</v>
      </c>
      <c r="K49" s="112">
        <v>1742.5</v>
      </c>
    </row>
    <row r="50" spans="1:28" ht="11.25" customHeight="1" x14ac:dyDescent="0.2">
      <c r="A50" s="110" t="s">
        <v>124</v>
      </c>
      <c r="B50" s="110" t="s">
        <v>125</v>
      </c>
      <c r="C50" s="111">
        <v>6</v>
      </c>
      <c r="D50" s="112">
        <v>8</v>
      </c>
      <c r="E50" s="112">
        <v>1330.2</v>
      </c>
      <c r="F50" s="111">
        <v>0</v>
      </c>
      <c r="G50" s="112">
        <v>0</v>
      </c>
      <c r="H50" s="112">
        <v>0</v>
      </c>
      <c r="I50" s="111">
        <v>4543</v>
      </c>
      <c r="J50" s="112">
        <v>7916.6</v>
      </c>
      <c r="K50" s="112">
        <v>1742.6</v>
      </c>
    </row>
    <row r="51" spans="1:28" ht="11.25" customHeight="1" x14ac:dyDescent="0.2">
      <c r="A51" s="110" t="s">
        <v>126</v>
      </c>
      <c r="B51" s="110" t="s">
        <v>127</v>
      </c>
      <c r="C51" s="111">
        <v>3</v>
      </c>
      <c r="D51" s="112">
        <v>4</v>
      </c>
      <c r="E51" s="112">
        <v>1328.6</v>
      </c>
      <c r="F51" s="111">
        <v>0</v>
      </c>
      <c r="G51" s="112">
        <v>0</v>
      </c>
      <c r="H51" s="112">
        <v>0</v>
      </c>
      <c r="I51" s="111">
        <v>4379</v>
      </c>
      <c r="J51" s="112">
        <v>7628.5</v>
      </c>
      <c r="K51" s="112">
        <v>1742.1</v>
      </c>
    </row>
    <row r="52" spans="1:28" ht="11.25" customHeight="1" x14ac:dyDescent="0.2">
      <c r="A52" s="110" t="s">
        <v>59</v>
      </c>
      <c r="B52" s="110" t="s">
        <v>128</v>
      </c>
      <c r="C52" s="111">
        <v>6</v>
      </c>
      <c r="D52" s="112">
        <v>8.3000000000000007</v>
      </c>
      <c r="E52" s="112">
        <v>1380.1</v>
      </c>
      <c r="F52" s="111">
        <v>2</v>
      </c>
      <c r="G52" s="112">
        <v>2.9</v>
      </c>
      <c r="H52" s="112">
        <v>1464.1</v>
      </c>
      <c r="I52" s="111">
        <v>4407</v>
      </c>
      <c r="J52" s="112">
        <v>7677.5</v>
      </c>
      <c r="K52" s="112">
        <v>1742.1</v>
      </c>
    </row>
    <row r="53" spans="1:28" ht="11.25" customHeight="1" x14ac:dyDescent="0.2">
      <c r="A53" s="110" t="s">
        <v>61</v>
      </c>
      <c r="B53" s="110" t="s">
        <v>129</v>
      </c>
      <c r="C53" s="111">
        <v>4</v>
      </c>
      <c r="D53" s="112">
        <v>5.4</v>
      </c>
      <c r="E53" s="112">
        <v>1343</v>
      </c>
      <c r="F53" s="111">
        <v>11</v>
      </c>
      <c r="G53" s="112">
        <v>16.100000000000001</v>
      </c>
      <c r="H53" s="112">
        <v>1460.8</v>
      </c>
      <c r="I53" s="111">
        <v>4771</v>
      </c>
      <c r="J53" s="112">
        <v>8318.9</v>
      </c>
      <c r="K53" s="112">
        <v>1743.6</v>
      </c>
    </row>
    <row r="54" spans="1:28" ht="11.25" customHeight="1" x14ac:dyDescent="0.2">
      <c r="A54" s="110" t="s">
        <v>63</v>
      </c>
      <c r="B54" s="110" t="s">
        <v>130</v>
      </c>
      <c r="C54" s="111">
        <v>5</v>
      </c>
      <c r="D54" s="112">
        <v>6.7</v>
      </c>
      <c r="E54" s="112">
        <v>1335.3</v>
      </c>
      <c r="F54" s="111">
        <v>3</v>
      </c>
      <c r="G54" s="112">
        <v>4.4000000000000004</v>
      </c>
      <c r="H54" s="112">
        <v>1477</v>
      </c>
      <c r="I54" s="111">
        <v>4533</v>
      </c>
      <c r="J54" s="112">
        <v>7890.9</v>
      </c>
      <c r="K54" s="112">
        <v>1740.8</v>
      </c>
    </row>
    <row r="55" spans="1:28" ht="11.25" customHeight="1" x14ac:dyDescent="0.2">
      <c r="A55" s="110" t="s">
        <v>65</v>
      </c>
      <c r="B55" s="110" t="s">
        <v>131</v>
      </c>
      <c r="C55" s="111">
        <v>4</v>
      </c>
      <c r="D55" s="112">
        <v>5.3</v>
      </c>
      <c r="E55" s="112">
        <v>1327.4</v>
      </c>
      <c r="F55" s="111">
        <v>4</v>
      </c>
      <c r="G55" s="112">
        <v>5.6</v>
      </c>
      <c r="H55" s="112">
        <v>1411.6</v>
      </c>
      <c r="I55" s="111">
        <v>16863</v>
      </c>
      <c r="J55" s="112">
        <v>29411.599999999999</v>
      </c>
      <c r="K55" s="112">
        <v>1744.2</v>
      </c>
    </row>
    <row r="56" spans="1:28" ht="11.25" customHeight="1" x14ac:dyDescent="0.2">
      <c r="A56" s="110" t="s">
        <v>67</v>
      </c>
      <c r="B56" s="110" t="s">
        <v>132</v>
      </c>
      <c r="C56" s="111">
        <v>11</v>
      </c>
      <c r="D56" s="112">
        <v>14.9</v>
      </c>
      <c r="E56" s="112">
        <v>1355.3</v>
      </c>
      <c r="F56" s="111">
        <v>3</v>
      </c>
      <c r="G56" s="112">
        <v>4.4000000000000004</v>
      </c>
      <c r="H56" s="112">
        <v>1451.3</v>
      </c>
      <c r="I56" s="111">
        <v>15016</v>
      </c>
      <c r="J56" s="112">
        <v>26190.799999999999</v>
      </c>
      <c r="K56" s="112">
        <v>1744.2</v>
      </c>
    </row>
    <row r="57" spans="1:28" ht="11.25" customHeight="1" x14ac:dyDescent="0.2">
      <c r="A57" s="115" t="s">
        <v>133</v>
      </c>
      <c r="B57" s="116"/>
      <c r="C57" s="111">
        <v>89</v>
      </c>
      <c r="D57" s="112">
        <v>120.1</v>
      </c>
      <c r="E57" s="112">
        <v>1349.44</v>
      </c>
      <c r="F57" s="111">
        <v>45</v>
      </c>
      <c r="G57" s="112">
        <v>65.2</v>
      </c>
      <c r="H57" s="112">
        <v>1448.89</v>
      </c>
      <c r="I57" s="111">
        <v>118362</v>
      </c>
      <c r="J57" s="112">
        <v>206367.1</v>
      </c>
      <c r="K57" s="112">
        <v>1743.52</v>
      </c>
    </row>
    <row r="59" spans="1:28" ht="21" customHeight="1" x14ac:dyDescent="0.2">
      <c r="A59" s="101" t="s">
        <v>104</v>
      </c>
      <c r="B59" s="101" t="s">
        <v>105</v>
      </c>
      <c r="C59" s="104" t="s">
        <v>58</v>
      </c>
      <c r="D59" s="105"/>
      <c r="E59" s="105"/>
      <c r="F59" s="104" t="s">
        <v>60</v>
      </c>
      <c r="G59" s="105"/>
      <c r="H59" s="105"/>
      <c r="I59" s="104" t="s">
        <v>62</v>
      </c>
      <c r="J59" s="105"/>
      <c r="K59" s="106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</row>
    <row r="60" spans="1:28" ht="12.75" customHeight="1" x14ac:dyDescent="0.2">
      <c r="A60" s="103"/>
      <c r="B60" s="103"/>
      <c r="C60" s="101" t="s">
        <v>107</v>
      </c>
      <c r="D60" s="101" t="s">
        <v>108</v>
      </c>
      <c r="E60" s="101" t="s">
        <v>109</v>
      </c>
      <c r="F60" s="101" t="s">
        <v>107</v>
      </c>
      <c r="G60" s="101" t="s">
        <v>108</v>
      </c>
      <c r="H60" s="101" t="s">
        <v>109</v>
      </c>
      <c r="I60" s="101" t="s">
        <v>107</v>
      </c>
      <c r="J60" s="101" t="s">
        <v>108</v>
      </c>
      <c r="K60" s="101" t="s">
        <v>109</v>
      </c>
    </row>
    <row r="61" spans="1:28" ht="40.5" customHeight="1" x14ac:dyDescent="0.2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</row>
    <row r="62" spans="1:28" ht="11.25" customHeight="1" x14ac:dyDescent="0.2">
      <c r="A62" s="110" t="s">
        <v>110</v>
      </c>
      <c r="B62" s="110" t="s">
        <v>111</v>
      </c>
      <c r="C62" s="111">
        <v>15036</v>
      </c>
      <c r="D62" s="112">
        <v>34975.300000000003</v>
      </c>
      <c r="E62" s="112">
        <v>2326.1</v>
      </c>
      <c r="F62" s="111">
        <v>3324</v>
      </c>
      <c r="G62" s="112">
        <v>11426.9</v>
      </c>
      <c r="H62" s="112">
        <v>3437.7</v>
      </c>
      <c r="I62" s="111">
        <v>1561</v>
      </c>
      <c r="J62" s="112">
        <v>6907.9</v>
      </c>
      <c r="K62" s="112">
        <v>4425.3</v>
      </c>
    </row>
    <row r="63" spans="1:28" ht="11.25" customHeight="1" x14ac:dyDescent="0.2">
      <c r="A63" s="110" t="s">
        <v>112</v>
      </c>
      <c r="B63" s="110" t="s">
        <v>113</v>
      </c>
      <c r="C63" s="111">
        <v>14016</v>
      </c>
      <c r="D63" s="112">
        <v>33102.5</v>
      </c>
      <c r="E63" s="112">
        <v>2361.8000000000002</v>
      </c>
      <c r="F63" s="111">
        <v>5001</v>
      </c>
      <c r="G63" s="112">
        <v>17280.099999999999</v>
      </c>
      <c r="H63" s="112">
        <v>3455.3</v>
      </c>
      <c r="I63" s="111">
        <v>3135</v>
      </c>
      <c r="J63" s="112">
        <v>14014.3</v>
      </c>
      <c r="K63" s="112">
        <v>4470.3</v>
      </c>
    </row>
    <row r="64" spans="1:28" ht="11.25" customHeight="1" x14ac:dyDescent="0.2">
      <c r="A64" s="110" t="s">
        <v>114</v>
      </c>
      <c r="B64" s="110" t="s">
        <v>115</v>
      </c>
      <c r="C64" s="111">
        <v>10992</v>
      </c>
      <c r="D64" s="112">
        <v>25682.1</v>
      </c>
      <c r="E64" s="112">
        <v>2336.4</v>
      </c>
      <c r="F64" s="111">
        <v>2378</v>
      </c>
      <c r="G64" s="112">
        <v>8140.9</v>
      </c>
      <c r="H64" s="112">
        <v>3423.4</v>
      </c>
      <c r="I64" s="111">
        <v>1086</v>
      </c>
      <c r="J64" s="112">
        <v>4825.8</v>
      </c>
      <c r="K64" s="112">
        <v>4443.6000000000004</v>
      </c>
    </row>
    <row r="65" spans="1:28" ht="11.25" customHeight="1" x14ac:dyDescent="0.2">
      <c r="A65" s="110" t="s">
        <v>116</v>
      </c>
      <c r="B65" s="110" t="s">
        <v>117</v>
      </c>
      <c r="C65" s="111">
        <v>6373</v>
      </c>
      <c r="D65" s="112">
        <v>14807</v>
      </c>
      <c r="E65" s="112">
        <v>2323.4</v>
      </c>
      <c r="F65" s="111">
        <v>1245</v>
      </c>
      <c r="G65" s="112">
        <v>4247.8</v>
      </c>
      <c r="H65" s="112">
        <v>3411.9</v>
      </c>
      <c r="I65" s="111">
        <v>494</v>
      </c>
      <c r="J65" s="112">
        <v>2176.5</v>
      </c>
      <c r="K65" s="112">
        <v>4405.8999999999996</v>
      </c>
    </row>
    <row r="66" spans="1:28" ht="11.25" customHeight="1" x14ac:dyDescent="0.2">
      <c r="A66" s="110" t="s">
        <v>118</v>
      </c>
      <c r="B66" s="110" t="s">
        <v>119</v>
      </c>
      <c r="C66" s="111">
        <v>10544</v>
      </c>
      <c r="D66" s="112">
        <v>24628.7</v>
      </c>
      <c r="E66" s="112">
        <v>2335.8000000000002</v>
      </c>
      <c r="F66" s="111">
        <v>1667</v>
      </c>
      <c r="G66" s="112">
        <v>5704</v>
      </c>
      <c r="H66" s="112">
        <v>3421.7</v>
      </c>
      <c r="I66" s="111">
        <v>610</v>
      </c>
      <c r="J66" s="112">
        <v>2715.1</v>
      </c>
      <c r="K66" s="112">
        <v>4451</v>
      </c>
    </row>
    <row r="67" spans="1:28" ht="11.25" customHeight="1" x14ac:dyDescent="0.2">
      <c r="A67" s="110" t="s">
        <v>120</v>
      </c>
      <c r="B67" s="110" t="s">
        <v>121</v>
      </c>
      <c r="C67" s="111">
        <v>40746</v>
      </c>
      <c r="D67" s="112">
        <v>97031.9</v>
      </c>
      <c r="E67" s="112">
        <v>2381.4</v>
      </c>
      <c r="F67" s="111">
        <v>16445</v>
      </c>
      <c r="G67" s="112">
        <v>56892.2</v>
      </c>
      <c r="H67" s="112">
        <v>3459.5</v>
      </c>
      <c r="I67" s="111">
        <v>10495</v>
      </c>
      <c r="J67" s="112">
        <v>46791</v>
      </c>
      <c r="K67" s="112">
        <v>4458.3999999999996</v>
      </c>
    </row>
    <row r="68" spans="1:28" ht="11.25" customHeight="1" x14ac:dyDescent="0.2">
      <c r="A68" s="110" t="s">
        <v>122</v>
      </c>
      <c r="B68" s="110" t="s">
        <v>123</v>
      </c>
      <c r="C68" s="111">
        <v>33099</v>
      </c>
      <c r="D68" s="112">
        <v>78316.399999999994</v>
      </c>
      <c r="E68" s="112">
        <v>2366.1</v>
      </c>
      <c r="F68" s="111">
        <v>11186</v>
      </c>
      <c r="G68" s="112">
        <v>38620.300000000003</v>
      </c>
      <c r="H68" s="112">
        <v>3452.6</v>
      </c>
      <c r="I68" s="111">
        <v>6321</v>
      </c>
      <c r="J68" s="112">
        <v>28139.3</v>
      </c>
      <c r="K68" s="112">
        <v>4451.7</v>
      </c>
    </row>
    <row r="69" spans="1:28" ht="11.25" customHeight="1" x14ac:dyDescent="0.2">
      <c r="A69" s="110" t="s">
        <v>124</v>
      </c>
      <c r="B69" s="110" t="s">
        <v>125</v>
      </c>
      <c r="C69" s="111">
        <v>13168</v>
      </c>
      <c r="D69" s="112">
        <v>30092.5</v>
      </c>
      <c r="E69" s="112">
        <v>2285.3000000000002</v>
      </c>
      <c r="F69" s="111">
        <v>1632</v>
      </c>
      <c r="G69" s="112">
        <v>5581.2</v>
      </c>
      <c r="H69" s="112">
        <v>3419.9</v>
      </c>
      <c r="I69" s="111">
        <v>521</v>
      </c>
      <c r="J69" s="112">
        <v>2288.9</v>
      </c>
      <c r="K69" s="112">
        <v>4393.3999999999996</v>
      </c>
    </row>
    <row r="70" spans="1:28" ht="11.25" customHeight="1" x14ac:dyDescent="0.2">
      <c r="A70" s="110" t="s">
        <v>126</v>
      </c>
      <c r="B70" s="110" t="s">
        <v>127</v>
      </c>
      <c r="C70" s="111">
        <v>10207</v>
      </c>
      <c r="D70" s="112">
        <v>23877.4</v>
      </c>
      <c r="E70" s="112">
        <v>2339.3000000000002</v>
      </c>
      <c r="F70" s="111">
        <v>1793</v>
      </c>
      <c r="G70" s="112">
        <v>6104.9</v>
      </c>
      <c r="H70" s="112">
        <v>3404.9</v>
      </c>
      <c r="I70" s="111">
        <v>653</v>
      </c>
      <c r="J70" s="112">
        <v>2888.5</v>
      </c>
      <c r="K70" s="112">
        <v>4423.5</v>
      </c>
    </row>
    <row r="71" spans="1:28" ht="11.25" customHeight="1" x14ac:dyDescent="0.2">
      <c r="A71" s="110" t="s">
        <v>59</v>
      </c>
      <c r="B71" s="110" t="s">
        <v>128</v>
      </c>
      <c r="C71" s="111">
        <v>8666</v>
      </c>
      <c r="D71" s="112">
        <v>20163.5</v>
      </c>
      <c r="E71" s="112">
        <v>2326.6999999999998</v>
      </c>
      <c r="F71" s="111">
        <v>1410</v>
      </c>
      <c r="G71" s="112">
        <v>4812.2</v>
      </c>
      <c r="H71" s="112">
        <v>3412.9</v>
      </c>
      <c r="I71" s="111">
        <v>498</v>
      </c>
      <c r="J71" s="112">
        <v>2194.9</v>
      </c>
      <c r="K71" s="112">
        <v>4407.3999999999996</v>
      </c>
    </row>
    <row r="72" spans="1:28" ht="11.25" customHeight="1" x14ac:dyDescent="0.2">
      <c r="A72" s="110" t="s">
        <v>61</v>
      </c>
      <c r="B72" s="110" t="s">
        <v>129</v>
      </c>
      <c r="C72" s="111">
        <v>9784</v>
      </c>
      <c r="D72" s="112">
        <v>22913.5</v>
      </c>
      <c r="E72" s="112">
        <v>2341.9</v>
      </c>
      <c r="F72" s="111">
        <v>2372</v>
      </c>
      <c r="G72" s="112">
        <v>8131</v>
      </c>
      <c r="H72" s="112">
        <v>3427.9</v>
      </c>
      <c r="I72" s="111">
        <v>1038</v>
      </c>
      <c r="J72" s="112">
        <v>4608.6000000000004</v>
      </c>
      <c r="K72" s="112">
        <v>4439.8999999999996</v>
      </c>
    </row>
    <row r="73" spans="1:28" ht="11.25" customHeight="1" x14ac:dyDescent="0.2">
      <c r="A73" s="110" t="s">
        <v>63</v>
      </c>
      <c r="B73" s="110" t="s">
        <v>130</v>
      </c>
      <c r="C73" s="111">
        <v>12005</v>
      </c>
      <c r="D73" s="112">
        <v>27567</v>
      </c>
      <c r="E73" s="112">
        <v>2296.3000000000002</v>
      </c>
      <c r="F73" s="111">
        <v>1868</v>
      </c>
      <c r="G73" s="112">
        <v>6400.7</v>
      </c>
      <c r="H73" s="112">
        <v>3426.5</v>
      </c>
      <c r="I73" s="111">
        <v>635</v>
      </c>
      <c r="J73" s="112">
        <v>2796.6</v>
      </c>
      <c r="K73" s="112">
        <v>4404.1000000000004</v>
      </c>
    </row>
    <row r="74" spans="1:28" ht="11.25" customHeight="1" x14ac:dyDescent="0.2">
      <c r="A74" s="110" t="s">
        <v>65</v>
      </c>
      <c r="B74" s="110" t="s">
        <v>131</v>
      </c>
      <c r="C74" s="111">
        <v>40403</v>
      </c>
      <c r="D74" s="112">
        <v>93359.3</v>
      </c>
      <c r="E74" s="112">
        <v>2310.6999999999998</v>
      </c>
      <c r="F74" s="111">
        <v>7595</v>
      </c>
      <c r="G74" s="112">
        <v>26031.599999999999</v>
      </c>
      <c r="H74" s="112">
        <v>3427.5</v>
      </c>
      <c r="I74" s="111">
        <v>3236</v>
      </c>
      <c r="J74" s="112">
        <v>14327.5</v>
      </c>
      <c r="K74" s="112">
        <v>4427.5</v>
      </c>
    </row>
    <row r="75" spans="1:28" ht="11.25" customHeight="1" x14ac:dyDescent="0.2">
      <c r="A75" s="110" t="s">
        <v>67</v>
      </c>
      <c r="B75" s="110" t="s">
        <v>132</v>
      </c>
      <c r="C75" s="111">
        <v>34752</v>
      </c>
      <c r="D75" s="112">
        <v>82095.7</v>
      </c>
      <c r="E75" s="112">
        <v>2362.3000000000002</v>
      </c>
      <c r="F75" s="111">
        <v>13065</v>
      </c>
      <c r="G75" s="112">
        <v>45141.5</v>
      </c>
      <c r="H75" s="112">
        <v>3455.1</v>
      </c>
      <c r="I75" s="111">
        <v>7884</v>
      </c>
      <c r="J75" s="112">
        <v>35146.300000000003</v>
      </c>
      <c r="K75" s="112">
        <v>4457.8999999999996</v>
      </c>
    </row>
    <row r="76" spans="1:28" ht="11.25" customHeight="1" x14ac:dyDescent="0.2">
      <c r="A76" s="115" t="s">
        <v>133</v>
      </c>
      <c r="B76" s="116"/>
      <c r="C76" s="111">
        <v>259791</v>
      </c>
      <c r="D76" s="112">
        <v>608612.9</v>
      </c>
      <c r="E76" s="112">
        <v>2342.6999999999998</v>
      </c>
      <c r="F76" s="111">
        <v>70981</v>
      </c>
      <c r="G76" s="112">
        <v>244515.20000000001</v>
      </c>
      <c r="H76" s="112">
        <v>3444.8</v>
      </c>
      <c r="I76" s="111">
        <v>38167</v>
      </c>
      <c r="J76" s="112">
        <v>169821.4</v>
      </c>
      <c r="K76" s="112">
        <v>4449.43</v>
      </c>
    </row>
    <row r="78" spans="1:28" ht="19.5" customHeight="1" x14ac:dyDescent="0.2">
      <c r="A78" s="101" t="s">
        <v>104</v>
      </c>
      <c r="B78" s="101" t="s">
        <v>105</v>
      </c>
      <c r="C78" s="104" t="s">
        <v>64</v>
      </c>
      <c r="D78" s="105"/>
      <c r="E78" s="105"/>
      <c r="F78" s="104" t="s">
        <v>66</v>
      </c>
      <c r="G78" s="105"/>
      <c r="H78" s="106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</row>
    <row r="79" spans="1:28" ht="12.75" customHeight="1" x14ac:dyDescent="0.2">
      <c r="A79" s="103"/>
      <c r="B79" s="103"/>
      <c r="C79" s="101" t="s">
        <v>107</v>
      </c>
      <c r="D79" s="101" t="s">
        <v>108</v>
      </c>
      <c r="E79" s="101" t="s">
        <v>109</v>
      </c>
      <c r="F79" s="101" t="s">
        <v>107</v>
      </c>
      <c r="G79" s="101" t="s">
        <v>108</v>
      </c>
      <c r="H79" s="101" t="s">
        <v>109</v>
      </c>
    </row>
    <row r="80" spans="1:28" ht="48" customHeight="1" x14ac:dyDescent="0.2">
      <c r="A80" s="102"/>
      <c r="B80" s="102"/>
      <c r="C80" s="102"/>
      <c r="D80" s="102"/>
      <c r="E80" s="102"/>
      <c r="F80" s="102"/>
      <c r="G80" s="102"/>
      <c r="H80" s="102"/>
    </row>
    <row r="81" spans="1:8" ht="11.25" customHeight="1" x14ac:dyDescent="0.2">
      <c r="A81" s="110" t="s">
        <v>110</v>
      </c>
      <c r="B81" s="110" t="s">
        <v>111</v>
      </c>
      <c r="C81" s="111">
        <v>1444</v>
      </c>
      <c r="D81" s="112">
        <v>9199.4</v>
      </c>
      <c r="E81" s="112">
        <v>6370.8</v>
      </c>
      <c r="F81" s="111">
        <v>156</v>
      </c>
      <c r="G81" s="112">
        <v>2191.6</v>
      </c>
      <c r="H81" s="112">
        <v>14048.8</v>
      </c>
    </row>
    <row r="82" spans="1:8" ht="11.25" customHeight="1" x14ac:dyDescent="0.2">
      <c r="A82" s="110" t="s">
        <v>112</v>
      </c>
      <c r="B82" s="110" t="s">
        <v>113</v>
      </c>
      <c r="C82" s="111">
        <v>5466</v>
      </c>
      <c r="D82" s="112">
        <v>37020</v>
      </c>
      <c r="E82" s="112">
        <v>6772.8</v>
      </c>
      <c r="F82" s="111">
        <v>697</v>
      </c>
      <c r="G82" s="112">
        <v>8784.2000000000007</v>
      </c>
      <c r="H82" s="112">
        <v>12602.9</v>
      </c>
    </row>
    <row r="83" spans="1:8" ht="11.25" customHeight="1" x14ac:dyDescent="0.2">
      <c r="A83" s="110" t="s">
        <v>114</v>
      </c>
      <c r="B83" s="110" t="s">
        <v>115</v>
      </c>
      <c r="C83" s="111">
        <v>1167</v>
      </c>
      <c r="D83" s="112">
        <v>7596.1</v>
      </c>
      <c r="E83" s="112">
        <v>6509.1</v>
      </c>
      <c r="F83" s="111">
        <v>104</v>
      </c>
      <c r="G83" s="112">
        <v>1499.7</v>
      </c>
      <c r="H83" s="112">
        <v>14420.1</v>
      </c>
    </row>
    <row r="84" spans="1:8" ht="11.25" customHeight="1" x14ac:dyDescent="0.2">
      <c r="A84" s="110" t="s">
        <v>116</v>
      </c>
      <c r="B84" s="110" t="s">
        <v>117</v>
      </c>
      <c r="C84" s="111">
        <v>393</v>
      </c>
      <c r="D84" s="112">
        <v>2539.9</v>
      </c>
      <c r="E84" s="112">
        <v>6462.8</v>
      </c>
      <c r="F84" s="111">
        <v>41</v>
      </c>
      <c r="G84" s="112">
        <v>619.20000000000005</v>
      </c>
      <c r="H84" s="112">
        <v>15101.8</v>
      </c>
    </row>
    <row r="85" spans="1:8" ht="11.25" customHeight="1" x14ac:dyDescent="0.2">
      <c r="A85" s="110" t="s">
        <v>118</v>
      </c>
      <c r="B85" s="110" t="s">
        <v>119</v>
      </c>
      <c r="C85" s="111">
        <v>507</v>
      </c>
      <c r="D85" s="112">
        <v>3300.5</v>
      </c>
      <c r="E85" s="112">
        <v>6509.8</v>
      </c>
      <c r="F85" s="111">
        <v>56</v>
      </c>
      <c r="G85" s="112">
        <v>782.5</v>
      </c>
      <c r="H85" s="112">
        <v>13973.7</v>
      </c>
    </row>
    <row r="86" spans="1:8" ht="11.25" customHeight="1" x14ac:dyDescent="0.2">
      <c r="A86" s="110" t="s">
        <v>120</v>
      </c>
      <c r="B86" s="110" t="s">
        <v>121</v>
      </c>
      <c r="C86" s="111">
        <v>16343</v>
      </c>
      <c r="D86" s="112">
        <v>109877.8</v>
      </c>
      <c r="E86" s="112">
        <v>6723.2</v>
      </c>
      <c r="F86" s="111">
        <v>3411</v>
      </c>
      <c r="G86" s="112">
        <v>48734.6</v>
      </c>
      <c r="H86" s="112">
        <v>14287.5</v>
      </c>
    </row>
    <row r="87" spans="1:8" ht="11.25" customHeight="1" x14ac:dyDescent="0.2">
      <c r="A87" s="110" t="s">
        <v>122</v>
      </c>
      <c r="B87" s="110" t="s">
        <v>123</v>
      </c>
      <c r="C87" s="111">
        <v>8226</v>
      </c>
      <c r="D87" s="112">
        <v>54306.3</v>
      </c>
      <c r="E87" s="112">
        <v>6601.8</v>
      </c>
      <c r="F87" s="111">
        <v>1196</v>
      </c>
      <c r="G87" s="112">
        <v>16444.599999999999</v>
      </c>
      <c r="H87" s="112">
        <v>13749.7</v>
      </c>
    </row>
    <row r="88" spans="1:8" ht="11.25" customHeight="1" x14ac:dyDescent="0.2">
      <c r="A88" s="110" t="s">
        <v>124</v>
      </c>
      <c r="B88" s="110" t="s">
        <v>125</v>
      </c>
      <c r="C88" s="111">
        <v>396</v>
      </c>
      <c r="D88" s="112">
        <v>2527.6</v>
      </c>
      <c r="E88" s="112">
        <v>6382.8</v>
      </c>
      <c r="F88" s="111">
        <v>34</v>
      </c>
      <c r="G88" s="112">
        <v>557.6</v>
      </c>
      <c r="H88" s="112">
        <v>16400.3</v>
      </c>
    </row>
    <row r="89" spans="1:8" ht="11.25" customHeight="1" x14ac:dyDescent="0.2">
      <c r="A89" s="110" t="s">
        <v>126</v>
      </c>
      <c r="B89" s="110" t="s">
        <v>127</v>
      </c>
      <c r="C89" s="111">
        <v>574</v>
      </c>
      <c r="D89" s="112">
        <v>3788.9</v>
      </c>
      <c r="E89" s="112">
        <v>6600.9</v>
      </c>
      <c r="F89" s="111">
        <v>78</v>
      </c>
      <c r="G89" s="112">
        <v>1093.2</v>
      </c>
      <c r="H89" s="112">
        <v>14015</v>
      </c>
    </row>
    <row r="90" spans="1:8" ht="11.25" customHeight="1" x14ac:dyDescent="0.2">
      <c r="A90" s="110" t="s">
        <v>59</v>
      </c>
      <c r="B90" s="110" t="s">
        <v>128</v>
      </c>
      <c r="C90" s="111">
        <v>390</v>
      </c>
      <c r="D90" s="112">
        <v>2557.1999999999998</v>
      </c>
      <c r="E90" s="112">
        <v>6557</v>
      </c>
      <c r="F90" s="111">
        <v>40</v>
      </c>
      <c r="G90" s="112">
        <v>541</v>
      </c>
      <c r="H90" s="112">
        <v>13525.9</v>
      </c>
    </row>
    <row r="91" spans="1:8" ht="11.25" customHeight="1" x14ac:dyDescent="0.2">
      <c r="A91" s="110" t="s">
        <v>61</v>
      </c>
      <c r="B91" s="110" t="s">
        <v>129</v>
      </c>
      <c r="C91" s="111">
        <v>819</v>
      </c>
      <c r="D91" s="112">
        <v>5271.9</v>
      </c>
      <c r="E91" s="112">
        <v>6437</v>
      </c>
      <c r="F91" s="111">
        <v>85</v>
      </c>
      <c r="G91" s="112">
        <v>1064.0999999999999</v>
      </c>
      <c r="H91" s="112">
        <v>12518.6</v>
      </c>
    </row>
    <row r="92" spans="1:8" ht="11.25" customHeight="1" x14ac:dyDescent="0.2">
      <c r="A92" s="110" t="s">
        <v>63</v>
      </c>
      <c r="B92" s="110" t="s">
        <v>130</v>
      </c>
      <c r="C92" s="111">
        <v>407</v>
      </c>
      <c r="D92" s="112">
        <v>2647.1</v>
      </c>
      <c r="E92" s="112">
        <v>6504</v>
      </c>
      <c r="F92" s="111">
        <v>39</v>
      </c>
      <c r="G92" s="112">
        <v>673.3</v>
      </c>
      <c r="H92" s="112">
        <v>17264.599999999999</v>
      </c>
    </row>
    <row r="93" spans="1:8" ht="11.25" customHeight="1" x14ac:dyDescent="0.2">
      <c r="A93" s="110" t="s">
        <v>65</v>
      </c>
      <c r="B93" s="110" t="s">
        <v>131</v>
      </c>
      <c r="C93" s="111">
        <v>3148</v>
      </c>
      <c r="D93" s="112">
        <v>20817.900000000001</v>
      </c>
      <c r="E93" s="112">
        <v>6613</v>
      </c>
      <c r="F93" s="111">
        <v>273</v>
      </c>
      <c r="G93" s="112">
        <v>3700.8</v>
      </c>
      <c r="H93" s="112">
        <v>13555.9</v>
      </c>
    </row>
    <row r="94" spans="1:8" ht="11.25" customHeight="1" x14ac:dyDescent="0.2">
      <c r="A94" s="110" t="s">
        <v>67</v>
      </c>
      <c r="B94" s="110" t="s">
        <v>132</v>
      </c>
      <c r="C94" s="111">
        <v>12408</v>
      </c>
      <c r="D94" s="112">
        <v>83867.5</v>
      </c>
      <c r="E94" s="112">
        <v>6759.1</v>
      </c>
      <c r="F94" s="111">
        <v>2195</v>
      </c>
      <c r="G94" s="112">
        <v>28748.3</v>
      </c>
      <c r="H94" s="112">
        <v>13097.2</v>
      </c>
    </row>
    <row r="95" spans="1:8" ht="11.25" customHeight="1" x14ac:dyDescent="0.2">
      <c r="A95" s="115" t="s">
        <v>133</v>
      </c>
      <c r="B95" s="116"/>
      <c r="C95" s="111">
        <v>51688</v>
      </c>
      <c r="D95" s="112">
        <v>345318.1</v>
      </c>
      <c r="E95" s="112">
        <v>6680.82</v>
      </c>
      <c r="F95" s="111">
        <v>8405</v>
      </c>
      <c r="G95" s="112">
        <v>115434.8</v>
      </c>
      <c r="H95" s="112">
        <v>13734.1</v>
      </c>
    </row>
  </sheetData>
  <mergeCells count="72">
    <mergeCell ref="F79:F80"/>
    <mergeCell ref="G79:G80"/>
    <mergeCell ref="H79:H80"/>
    <mergeCell ref="A95:B95"/>
    <mergeCell ref="J60:J61"/>
    <mergeCell ref="K60:K61"/>
    <mergeCell ref="A76:B76"/>
    <mergeCell ref="A78:A80"/>
    <mergeCell ref="B78:B80"/>
    <mergeCell ref="C78:E78"/>
    <mergeCell ref="F78:H78"/>
    <mergeCell ref="C79:C80"/>
    <mergeCell ref="D79:D80"/>
    <mergeCell ref="E79:E80"/>
    <mergeCell ref="D60:D61"/>
    <mergeCell ref="E60:E61"/>
    <mergeCell ref="F60:F61"/>
    <mergeCell ref="G60:G61"/>
    <mergeCell ref="H60:H61"/>
    <mergeCell ref="I60:I61"/>
    <mergeCell ref="I41:I42"/>
    <mergeCell ref="J41:J42"/>
    <mergeCell ref="K41:K42"/>
    <mergeCell ref="A57:B57"/>
    <mergeCell ref="A59:A61"/>
    <mergeCell ref="B59:B61"/>
    <mergeCell ref="C59:E59"/>
    <mergeCell ref="F59:H59"/>
    <mergeCell ref="I59:K59"/>
    <mergeCell ref="C60:C61"/>
    <mergeCell ref="C41:C42"/>
    <mergeCell ref="D41:D42"/>
    <mergeCell ref="E41:E42"/>
    <mergeCell ref="F41:F42"/>
    <mergeCell ref="G41:G42"/>
    <mergeCell ref="H41:H42"/>
    <mergeCell ref="H22:H23"/>
    <mergeCell ref="I22:I23"/>
    <mergeCell ref="J22:J23"/>
    <mergeCell ref="K22:K23"/>
    <mergeCell ref="A38:B38"/>
    <mergeCell ref="A40:A42"/>
    <mergeCell ref="B40:B42"/>
    <mergeCell ref="C40:E40"/>
    <mergeCell ref="F40:H40"/>
    <mergeCell ref="I40:K40"/>
    <mergeCell ref="A21:A23"/>
    <mergeCell ref="B21:B23"/>
    <mergeCell ref="C21:E21"/>
    <mergeCell ref="F21:H21"/>
    <mergeCell ref="I21:K21"/>
    <mergeCell ref="C22:C23"/>
    <mergeCell ref="D22:D23"/>
    <mergeCell ref="E22:E23"/>
    <mergeCell ref="F22:F23"/>
    <mergeCell ref="G22:G23"/>
    <mergeCell ref="G3:G4"/>
    <mergeCell ref="H3:H4"/>
    <mergeCell ref="I3:I4"/>
    <mergeCell ref="J3:J4"/>
    <mergeCell ref="K3:K4"/>
    <mergeCell ref="A19:B19"/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5" manualBreakCount="5">
    <brk id="20" max="16383" man="1"/>
    <brk id="39" max="16383" man="1"/>
    <brk id="58" max="16383" man="1"/>
    <brk id="77" max="16383" man="1"/>
    <brk id="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A14" workbookViewId="0">
      <selection activeCell="I38" sqref="I38"/>
    </sheetView>
  </sheetViews>
  <sheetFormatPr defaultColWidth="9.33203125" defaultRowHeight="11.25" customHeight="1" x14ac:dyDescent="0.2"/>
  <cols>
    <col min="1" max="1" width="3.6640625" style="92" customWidth="1"/>
    <col min="2" max="2" width="33" style="92" customWidth="1"/>
    <col min="3" max="3" width="11" style="92" customWidth="1"/>
    <col min="4" max="4" width="14.1640625" style="92" customWidth="1"/>
    <col min="5" max="5" width="10.33203125" style="92" customWidth="1"/>
    <col min="6" max="6" width="11" style="92" customWidth="1"/>
    <col min="7" max="7" width="14.1640625" style="92" customWidth="1"/>
    <col min="8" max="8" width="10.33203125" style="92" customWidth="1"/>
    <col min="9" max="9" width="11" style="92" customWidth="1"/>
    <col min="10" max="10" width="14.1640625" style="90" customWidth="1"/>
    <col min="11" max="11" width="10.33203125" style="117" customWidth="1"/>
    <col min="12" max="12" width="9.1640625" style="91" customWidth="1"/>
    <col min="13" max="13" width="31.33203125" style="118" customWidth="1"/>
    <col min="14" max="16384" width="9.33203125" style="92"/>
  </cols>
  <sheetData>
    <row r="1" spans="1:11" ht="11.25" customHeight="1" x14ac:dyDescent="0.2">
      <c r="A1" s="99" t="s">
        <v>134</v>
      </c>
      <c r="B1" s="99"/>
      <c r="C1" s="99"/>
      <c r="D1" s="99"/>
      <c r="E1" s="99"/>
      <c r="F1" s="99"/>
      <c r="G1" s="100"/>
    </row>
    <row r="2" spans="1:11" ht="23.25" customHeight="1" x14ac:dyDescent="0.2">
      <c r="A2" s="101" t="s">
        <v>104</v>
      </c>
      <c r="B2" s="101" t="s">
        <v>105</v>
      </c>
      <c r="C2" s="104" t="s">
        <v>106</v>
      </c>
      <c r="D2" s="105"/>
      <c r="E2" s="106"/>
      <c r="F2" s="104" t="s">
        <v>135</v>
      </c>
      <c r="G2" s="105"/>
      <c r="H2" s="106"/>
      <c r="I2" s="104" t="s">
        <v>136</v>
      </c>
      <c r="J2" s="105"/>
      <c r="K2" s="106"/>
    </row>
    <row r="3" spans="1:11" ht="28.5" customHeight="1" x14ac:dyDescent="0.2">
      <c r="A3" s="103"/>
      <c r="B3" s="103"/>
      <c r="C3" s="101" t="s">
        <v>107</v>
      </c>
      <c r="D3" s="101" t="s">
        <v>108</v>
      </c>
      <c r="E3" s="101" t="s">
        <v>109</v>
      </c>
      <c r="F3" s="101" t="s">
        <v>107</v>
      </c>
      <c r="G3" s="101" t="s">
        <v>108</v>
      </c>
      <c r="H3" s="101" t="s">
        <v>109</v>
      </c>
      <c r="I3" s="101" t="s">
        <v>107</v>
      </c>
      <c r="J3" s="101" t="s">
        <v>108</v>
      </c>
      <c r="K3" s="101" t="s">
        <v>109</v>
      </c>
    </row>
    <row r="4" spans="1:11" ht="21.75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ht="12.75" customHeight="1" x14ac:dyDescent="0.2">
      <c r="A5" s="110" t="s">
        <v>110</v>
      </c>
      <c r="B5" s="110" t="s">
        <v>111</v>
      </c>
      <c r="C5" s="119">
        <v>28178</v>
      </c>
      <c r="D5" s="120">
        <v>76130.2</v>
      </c>
      <c r="E5" s="121">
        <v>2701.8</v>
      </c>
      <c r="F5" s="119">
        <v>21964</v>
      </c>
      <c r="G5" s="120">
        <v>61283.6</v>
      </c>
      <c r="H5" s="120">
        <v>2790.2</v>
      </c>
      <c r="I5" s="119">
        <v>4026</v>
      </c>
      <c r="J5" s="120">
        <v>9599.1</v>
      </c>
      <c r="K5" s="120">
        <v>2384.3000000000002</v>
      </c>
    </row>
    <row r="6" spans="1:11" ht="12.75" customHeight="1" x14ac:dyDescent="0.2">
      <c r="A6" s="110" t="s">
        <v>112</v>
      </c>
      <c r="B6" s="110" t="s">
        <v>113</v>
      </c>
      <c r="C6" s="119">
        <v>35023</v>
      </c>
      <c r="D6" s="120">
        <v>121712.1</v>
      </c>
      <c r="E6" s="121">
        <v>3475.2</v>
      </c>
      <c r="F6" s="119">
        <v>27090</v>
      </c>
      <c r="G6" s="120">
        <v>98072.3</v>
      </c>
      <c r="H6" s="120">
        <v>3620.2</v>
      </c>
      <c r="I6" s="119">
        <v>4824</v>
      </c>
      <c r="J6" s="120">
        <v>13039.7</v>
      </c>
      <c r="K6" s="120">
        <v>2703.1</v>
      </c>
    </row>
    <row r="7" spans="1:11" ht="12.75" customHeight="1" x14ac:dyDescent="0.2">
      <c r="A7" s="110" t="s">
        <v>114</v>
      </c>
      <c r="B7" s="110" t="s">
        <v>115</v>
      </c>
      <c r="C7" s="119">
        <v>20677</v>
      </c>
      <c r="D7" s="120">
        <v>56193</v>
      </c>
      <c r="E7" s="121">
        <v>2717.7</v>
      </c>
      <c r="F7" s="119">
        <v>15250</v>
      </c>
      <c r="G7" s="120">
        <v>42469.8</v>
      </c>
      <c r="H7" s="120">
        <v>2784.9</v>
      </c>
      <c r="I7" s="119">
        <v>3578</v>
      </c>
      <c r="J7" s="120">
        <v>8980.7999999999993</v>
      </c>
      <c r="K7" s="120">
        <v>2510</v>
      </c>
    </row>
    <row r="8" spans="1:11" ht="12.75" customHeight="1" x14ac:dyDescent="0.2">
      <c r="A8" s="110" t="s">
        <v>116</v>
      </c>
      <c r="B8" s="110" t="s">
        <v>117</v>
      </c>
      <c r="C8" s="119">
        <v>11716</v>
      </c>
      <c r="D8" s="120">
        <v>29747.599999999999</v>
      </c>
      <c r="E8" s="121">
        <v>2539.1</v>
      </c>
      <c r="F8" s="119">
        <v>8744</v>
      </c>
      <c r="G8" s="120">
        <v>22904.6</v>
      </c>
      <c r="H8" s="120">
        <v>2619.5</v>
      </c>
      <c r="I8" s="119">
        <v>2019</v>
      </c>
      <c r="J8" s="120">
        <v>4777</v>
      </c>
      <c r="K8" s="120">
        <v>2366</v>
      </c>
    </row>
    <row r="9" spans="1:11" ht="12.75" customHeight="1" x14ac:dyDescent="0.2">
      <c r="A9" s="110" t="s">
        <v>118</v>
      </c>
      <c r="B9" s="110" t="s">
        <v>119</v>
      </c>
      <c r="C9" s="119">
        <v>18791</v>
      </c>
      <c r="D9" s="120">
        <v>46365.9</v>
      </c>
      <c r="E9" s="121">
        <v>2467.5</v>
      </c>
      <c r="F9" s="119">
        <v>13945</v>
      </c>
      <c r="G9" s="120">
        <v>35308</v>
      </c>
      <c r="H9" s="120">
        <v>2532</v>
      </c>
      <c r="I9" s="119">
        <v>3358</v>
      </c>
      <c r="J9" s="120">
        <v>7832.2</v>
      </c>
      <c r="K9" s="120">
        <v>2332.4</v>
      </c>
    </row>
    <row r="10" spans="1:11" ht="12.75" customHeight="1" x14ac:dyDescent="0.2">
      <c r="A10" s="110" t="s">
        <v>120</v>
      </c>
      <c r="B10" s="110" t="s">
        <v>121</v>
      </c>
      <c r="C10" s="119">
        <v>108762</v>
      </c>
      <c r="D10" s="120">
        <v>396252.9</v>
      </c>
      <c r="E10" s="121">
        <v>3643.3</v>
      </c>
      <c r="F10" s="119">
        <v>89369</v>
      </c>
      <c r="G10" s="120">
        <v>330438.3</v>
      </c>
      <c r="H10" s="120">
        <v>3697.5</v>
      </c>
      <c r="I10" s="119">
        <v>11633</v>
      </c>
      <c r="J10" s="120">
        <v>32711</v>
      </c>
      <c r="K10" s="120">
        <v>2811.9</v>
      </c>
    </row>
    <row r="11" spans="1:11" ht="12.75" customHeight="1" x14ac:dyDescent="0.2">
      <c r="A11" s="110" t="s">
        <v>122</v>
      </c>
      <c r="B11" s="110" t="s">
        <v>123</v>
      </c>
      <c r="C11" s="119">
        <v>77591</v>
      </c>
      <c r="D11" s="120">
        <v>246132.4</v>
      </c>
      <c r="E11" s="121">
        <v>3172.2</v>
      </c>
      <c r="F11" s="119">
        <v>62040</v>
      </c>
      <c r="G11" s="120">
        <v>202856.7</v>
      </c>
      <c r="H11" s="120">
        <v>3269.8</v>
      </c>
      <c r="I11" s="119">
        <v>10472</v>
      </c>
      <c r="J11" s="120">
        <v>26810</v>
      </c>
      <c r="K11" s="120">
        <v>2560.1999999999998</v>
      </c>
    </row>
    <row r="12" spans="1:11" ht="12.75" customHeight="1" x14ac:dyDescent="0.2">
      <c r="A12" s="110" t="s">
        <v>124</v>
      </c>
      <c r="B12" s="110" t="s">
        <v>125</v>
      </c>
      <c r="C12" s="119">
        <v>20550</v>
      </c>
      <c r="D12" s="120">
        <v>49209.599999999999</v>
      </c>
      <c r="E12" s="121">
        <v>2394.6</v>
      </c>
      <c r="F12" s="119">
        <v>15134</v>
      </c>
      <c r="G12" s="120">
        <v>37699.699999999997</v>
      </c>
      <c r="H12" s="120">
        <v>2491.1</v>
      </c>
      <c r="I12" s="119">
        <v>3882</v>
      </c>
      <c r="J12" s="120">
        <v>8382.9</v>
      </c>
      <c r="K12" s="120">
        <v>2159.4</v>
      </c>
    </row>
    <row r="13" spans="1:11" ht="12.75" customHeight="1" x14ac:dyDescent="0.2">
      <c r="A13" s="110" t="s">
        <v>126</v>
      </c>
      <c r="B13" s="110" t="s">
        <v>127</v>
      </c>
      <c r="C13" s="119">
        <v>17916</v>
      </c>
      <c r="D13" s="120">
        <v>45589.1</v>
      </c>
      <c r="E13" s="121">
        <v>2544.6</v>
      </c>
      <c r="F13" s="119">
        <v>12949</v>
      </c>
      <c r="G13" s="120">
        <v>34111.5</v>
      </c>
      <c r="H13" s="120">
        <v>2634.3</v>
      </c>
      <c r="I13" s="119">
        <v>3317</v>
      </c>
      <c r="J13" s="120">
        <v>7901.6</v>
      </c>
      <c r="K13" s="120">
        <v>2382.1999999999998</v>
      </c>
    </row>
    <row r="14" spans="1:11" ht="12.75" customHeight="1" x14ac:dyDescent="0.2">
      <c r="A14" s="110" t="s">
        <v>59</v>
      </c>
      <c r="B14" s="110" t="s">
        <v>128</v>
      </c>
      <c r="C14" s="119">
        <v>15666</v>
      </c>
      <c r="D14" s="120">
        <v>38184.199999999997</v>
      </c>
      <c r="E14" s="121">
        <v>2437.4</v>
      </c>
      <c r="F14" s="119">
        <v>11597</v>
      </c>
      <c r="G14" s="120">
        <v>29217.200000000001</v>
      </c>
      <c r="H14" s="120">
        <v>2519.4</v>
      </c>
      <c r="I14" s="119">
        <v>2710</v>
      </c>
      <c r="J14" s="120">
        <v>6271.7</v>
      </c>
      <c r="K14" s="120">
        <v>2314.3000000000002</v>
      </c>
    </row>
    <row r="15" spans="1:11" ht="12.75" customHeight="1" x14ac:dyDescent="0.2">
      <c r="A15" s="110" t="s">
        <v>61</v>
      </c>
      <c r="B15" s="110" t="s">
        <v>129</v>
      </c>
      <c r="C15" s="119">
        <v>19120</v>
      </c>
      <c r="D15" s="120">
        <v>50546.7</v>
      </c>
      <c r="E15" s="121">
        <v>2643.7</v>
      </c>
      <c r="F15" s="119">
        <v>14702</v>
      </c>
      <c r="G15" s="120">
        <v>39896.300000000003</v>
      </c>
      <c r="H15" s="120">
        <v>2713.7</v>
      </c>
      <c r="I15" s="119">
        <v>2886</v>
      </c>
      <c r="J15" s="120">
        <v>7169.7</v>
      </c>
      <c r="K15" s="120">
        <v>2484.3000000000002</v>
      </c>
    </row>
    <row r="16" spans="1:11" ht="12.75" customHeight="1" x14ac:dyDescent="0.2">
      <c r="A16" s="110" t="s">
        <v>63</v>
      </c>
      <c r="B16" s="110" t="s">
        <v>130</v>
      </c>
      <c r="C16" s="119">
        <v>19786</v>
      </c>
      <c r="D16" s="120">
        <v>48254.8</v>
      </c>
      <c r="E16" s="121">
        <v>2438.8000000000002</v>
      </c>
      <c r="F16" s="119">
        <v>14275</v>
      </c>
      <c r="G16" s="120">
        <v>36320.1</v>
      </c>
      <c r="H16" s="120">
        <v>2544.3000000000002</v>
      </c>
      <c r="I16" s="119">
        <v>3646</v>
      </c>
      <c r="J16" s="120">
        <v>8199.7000000000007</v>
      </c>
      <c r="K16" s="120">
        <v>2249</v>
      </c>
    </row>
    <row r="17" spans="1:11" ht="12.75" customHeight="1" x14ac:dyDescent="0.2">
      <c r="A17" s="110" t="s">
        <v>65</v>
      </c>
      <c r="B17" s="110" t="s">
        <v>131</v>
      </c>
      <c r="C17" s="119">
        <v>72091</v>
      </c>
      <c r="D17" s="120">
        <v>188186.5</v>
      </c>
      <c r="E17" s="121">
        <v>2610.4</v>
      </c>
      <c r="F17" s="119">
        <v>54524</v>
      </c>
      <c r="G17" s="120">
        <v>146508.70000000001</v>
      </c>
      <c r="H17" s="120">
        <v>2687.1</v>
      </c>
      <c r="I17" s="119">
        <v>11245</v>
      </c>
      <c r="J17" s="120">
        <v>26750.7</v>
      </c>
      <c r="K17" s="120">
        <v>2378.9</v>
      </c>
    </row>
    <row r="18" spans="1:11" ht="12.75" customHeight="1" x14ac:dyDescent="0.2">
      <c r="A18" s="110" t="s">
        <v>67</v>
      </c>
      <c r="B18" s="110" t="s">
        <v>132</v>
      </c>
      <c r="C18" s="119">
        <v>85748</v>
      </c>
      <c r="D18" s="120">
        <v>301619.7</v>
      </c>
      <c r="E18" s="121">
        <v>3517.5</v>
      </c>
      <c r="F18" s="119">
        <v>66784</v>
      </c>
      <c r="G18" s="120">
        <v>245353.1</v>
      </c>
      <c r="H18" s="120">
        <v>3673.8</v>
      </c>
      <c r="I18" s="119">
        <v>12996</v>
      </c>
      <c r="J18" s="120">
        <v>36419.300000000003</v>
      </c>
      <c r="K18" s="120">
        <v>2802.3</v>
      </c>
    </row>
    <row r="19" spans="1:11" ht="11.25" customHeight="1" x14ac:dyDescent="0.2">
      <c r="A19" s="115" t="s">
        <v>133</v>
      </c>
      <c r="B19" s="116"/>
      <c r="C19" s="119">
        <v>551615</v>
      </c>
      <c r="D19" s="120">
        <v>1694124.7</v>
      </c>
      <c r="E19" s="121">
        <v>3071.21</v>
      </c>
      <c r="F19" s="119">
        <v>428367</v>
      </c>
      <c r="G19" s="120">
        <v>1362439.9</v>
      </c>
      <c r="H19" s="120">
        <v>3180.54</v>
      </c>
      <c r="I19" s="119">
        <v>80592</v>
      </c>
      <c r="J19" s="120">
        <v>204845.5</v>
      </c>
      <c r="K19" s="120">
        <v>2541.8000000000002</v>
      </c>
    </row>
    <row r="21" spans="1:11" ht="24" customHeight="1" x14ac:dyDescent="0.2">
      <c r="A21" s="101" t="s">
        <v>104</v>
      </c>
      <c r="B21" s="101" t="s">
        <v>105</v>
      </c>
      <c r="C21" s="104" t="s">
        <v>137</v>
      </c>
      <c r="D21" s="105"/>
      <c r="E21" s="106"/>
      <c r="F21" s="104" t="s">
        <v>138</v>
      </c>
      <c r="G21" s="105"/>
      <c r="H21" s="106"/>
      <c r="I21" s="104" t="s">
        <v>139</v>
      </c>
      <c r="J21" s="105"/>
      <c r="K21" s="106"/>
    </row>
    <row r="22" spans="1:11" ht="12.75" customHeight="1" x14ac:dyDescent="0.2">
      <c r="A22" s="103"/>
      <c r="B22" s="103"/>
      <c r="C22" s="101" t="s">
        <v>107</v>
      </c>
      <c r="D22" s="101" t="s">
        <v>108</v>
      </c>
      <c r="E22" s="101" t="s">
        <v>109</v>
      </c>
      <c r="F22" s="101" t="s">
        <v>107</v>
      </c>
      <c r="G22" s="101" t="s">
        <v>108</v>
      </c>
      <c r="H22" s="101" t="s">
        <v>109</v>
      </c>
      <c r="I22" s="101" t="s">
        <v>107</v>
      </c>
      <c r="J22" s="101" t="s">
        <v>108</v>
      </c>
      <c r="K22" s="101" t="s">
        <v>109</v>
      </c>
    </row>
    <row r="23" spans="1:11" ht="43.5" customHeight="1" x14ac:dyDescent="0.2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1" ht="11.25" customHeight="1" x14ac:dyDescent="0.2">
      <c r="A24" s="110" t="s">
        <v>110</v>
      </c>
      <c r="B24" s="110" t="s">
        <v>111</v>
      </c>
      <c r="C24" s="119">
        <v>1209</v>
      </c>
      <c r="D24" s="120">
        <v>2682.1</v>
      </c>
      <c r="E24" s="120">
        <v>2218.5</v>
      </c>
      <c r="F24" s="119">
        <v>715</v>
      </c>
      <c r="G24" s="120">
        <v>1981.7</v>
      </c>
      <c r="H24" s="120">
        <v>2771.6</v>
      </c>
      <c r="I24" s="119">
        <v>261</v>
      </c>
      <c r="J24" s="120">
        <v>447.3</v>
      </c>
      <c r="K24" s="120">
        <v>1713.9</v>
      </c>
    </row>
    <row r="25" spans="1:11" ht="11.25" customHeight="1" x14ac:dyDescent="0.2">
      <c r="A25" s="110" t="s">
        <v>112</v>
      </c>
      <c r="B25" s="110" t="s">
        <v>113</v>
      </c>
      <c r="C25" s="119">
        <v>1717</v>
      </c>
      <c r="D25" s="120">
        <v>4983</v>
      </c>
      <c r="E25" s="120">
        <v>2902.2</v>
      </c>
      <c r="F25" s="119">
        <v>1061</v>
      </c>
      <c r="G25" s="120">
        <v>4496.1000000000004</v>
      </c>
      <c r="H25" s="120">
        <v>4237.6000000000004</v>
      </c>
      <c r="I25" s="119">
        <v>321</v>
      </c>
      <c r="J25" s="120">
        <v>550.6</v>
      </c>
      <c r="K25" s="120">
        <v>1715.2</v>
      </c>
    </row>
    <row r="26" spans="1:11" ht="11.25" customHeight="1" x14ac:dyDescent="0.2">
      <c r="A26" s="110" t="s">
        <v>114</v>
      </c>
      <c r="B26" s="110" t="s">
        <v>115</v>
      </c>
      <c r="C26" s="119">
        <v>1073</v>
      </c>
      <c r="D26" s="120">
        <v>2315.3000000000002</v>
      </c>
      <c r="E26" s="120">
        <v>2157.6999999999998</v>
      </c>
      <c r="F26" s="119">
        <v>594</v>
      </c>
      <c r="G26" s="120">
        <v>1836</v>
      </c>
      <c r="H26" s="120">
        <v>3090.9</v>
      </c>
      <c r="I26" s="119">
        <v>176</v>
      </c>
      <c r="J26" s="120">
        <v>302.8</v>
      </c>
      <c r="K26" s="120">
        <v>1720.5</v>
      </c>
    </row>
    <row r="27" spans="1:11" ht="11.25" customHeight="1" x14ac:dyDescent="0.2">
      <c r="A27" s="110" t="s">
        <v>116</v>
      </c>
      <c r="B27" s="110" t="s">
        <v>117</v>
      </c>
      <c r="C27" s="119">
        <v>634</v>
      </c>
      <c r="D27" s="120">
        <v>1212</v>
      </c>
      <c r="E27" s="120">
        <v>1911.7</v>
      </c>
      <c r="F27" s="119">
        <v>215</v>
      </c>
      <c r="G27" s="120">
        <v>524.1</v>
      </c>
      <c r="H27" s="120">
        <v>2437.6999999999998</v>
      </c>
      <c r="I27" s="119">
        <v>101</v>
      </c>
      <c r="J27" s="120">
        <v>172.9</v>
      </c>
      <c r="K27" s="120">
        <v>1712</v>
      </c>
    </row>
    <row r="28" spans="1:11" ht="11.25" customHeight="1" x14ac:dyDescent="0.2">
      <c r="A28" s="110" t="s">
        <v>118</v>
      </c>
      <c r="B28" s="110" t="s">
        <v>119</v>
      </c>
      <c r="C28" s="119">
        <v>954</v>
      </c>
      <c r="D28" s="120">
        <v>1988.3</v>
      </c>
      <c r="E28" s="120">
        <v>2084.1999999999998</v>
      </c>
      <c r="F28" s="119">
        <v>371</v>
      </c>
      <c r="G28" s="120">
        <v>820.1</v>
      </c>
      <c r="H28" s="120">
        <v>2210.5</v>
      </c>
      <c r="I28" s="119">
        <v>160</v>
      </c>
      <c r="J28" s="120">
        <v>273.89999999999998</v>
      </c>
      <c r="K28" s="120">
        <v>1712</v>
      </c>
    </row>
    <row r="29" spans="1:11" ht="11.25" customHeight="1" x14ac:dyDescent="0.2">
      <c r="A29" s="110" t="s">
        <v>120</v>
      </c>
      <c r="B29" s="110" t="s">
        <v>121</v>
      </c>
      <c r="C29" s="119">
        <v>4104</v>
      </c>
      <c r="D29" s="120">
        <v>13338.5</v>
      </c>
      <c r="E29" s="120">
        <v>3250.1</v>
      </c>
      <c r="F29" s="119">
        <v>2974</v>
      </c>
      <c r="G29" s="120">
        <v>12252.3</v>
      </c>
      <c r="H29" s="120">
        <v>4119.8</v>
      </c>
      <c r="I29" s="119">
        <v>572</v>
      </c>
      <c r="J29" s="120">
        <v>984.8</v>
      </c>
      <c r="K29" s="120">
        <v>1721.6</v>
      </c>
    </row>
    <row r="30" spans="1:11" ht="11.25" customHeight="1" x14ac:dyDescent="0.2">
      <c r="A30" s="110" t="s">
        <v>122</v>
      </c>
      <c r="B30" s="110" t="s">
        <v>123</v>
      </c>
      <c r="C30" s="119">
        <v>2877</v>
      </c>
      <c r="D30" s="120">
        <v>7810.3</v>
      </c>
      <c r="E30" s="120">
        <v>2714.7</v>
      </c>
      <c r="F30" s="119">
        <v>1667</v>
      </c>
      <c r="G30" s="120">
        <v>6299</v>
      </c>
      <c r="H30" s="120">
        <v>3778.6</v>
      </c>
      <c r="I30" s="119">
        <v>507</v>
      </c>
      <c r="J30" s="120">
        <v>869.5</v>
      </c>
      <c r="K30" s="120">
        <v>1715</v>
      </c>
    </row>
    <row r="31" spans="1:11" ht="11.25" customHeight="1" x14ac:dyDescent="0.2">
      <c r="A31" s="110" t="s">
        <v>124</v>
      </c>
      <c r="B31" s="110" t="s">
        <v>125</v>
      </c>
      <c r="C31" s="119">
        <v>820</v>
      </c>
      <c r="D31" s="120">
        <v>1459.7</v>
      </c>
      <c r="E31" s="120">
        <v>1780.2</v>
      </c>
      <c r="F31" s="119">
        <v>511</v>
      </c>
      <c r="G31" s="120">
        <v>1153.5999999999999</v>
      </c>
      <c r="H31" s="120">
        <v>2257.6</v>
      </c>
      <c r="I31" s="119">
        <v>200</v>
      </c>
      <c r="J31" s="120">
        <v>348.9</v>
      </c>
      <c r="K31" s="120">
        <v>1744.3</v>
      </c>
    </row>
    <row r="32" spans="1:11" ht="11.25" customHeight="1" x14ac:dyDescent="0.2">
      <c r="A32" s="110" t="s">
        <v>126</v>
      </c>
      <c r="B32" s="110" t="s">
        <v>127</v>
      </c>
      <c r="C32" s="119">
        <v>936</v>
      </c>
      <c r="D32" s="120">
        <v>1925.2</v>
      </c>
      <c r="E32" s="120">
        <v>2056.9</v>
      </c>
      <c r="F32" s="119">
        <v>414</v>
      </c>
      <c r="G32" s="120">
        <v>952.4</v>
      </c>
      <c r="H32" s="120">
        <v>2300.6</v>
      </c>
      <c r="I32" s="119">
        <v>296</v>
      </c>
      <c r="J32" s="120">
        <v>507.3</v>
      </c>
      <c r="K32" s="120">
        <v>1713.7</v>
      </c>
    </row>
    <row r="33" spans="1:13" ht="11.25" customHeight="1" x14ac:dyDescent="0.2">
      <c r="A33" s="110" t="s">
        <v>59</v>
      </c>
      <c r="B33" s="110" t="s">
        <v>128</v>
      </c>
      <c r="C33" s="119">
        <v>798</v>
      </c>
      <c r="D33" s="120">
        <v>1467.9</v>
      </c>
      <c r="E33" s="120">
        <v>1839.5</v>
      </c>
      <c r="F33" s="119">
        <v>302</v>
      </c>
      <c r="G33" s="120">
        <v>703.6</v>
      </c>
      <c r="H33" s="120">
        <v>2329.8000000000002</v>
      </c>
      <c r="I33" s="119">
        <v>257</v>
      </c>
      <c r="J33" s="120">
        <v>441.5</v>
      </c>
      <c r="K33" s="120">
        <v>1717.8</v>
      </c>
    </row>
    <row r="34" spans="1:13" ht="11.25" customHeight="1" x14ac:dyDescent="0.2">
      <c r="A34" s="110" t="s">
        <v>61</v>
      </c>
      <c r="B34" s="110" t="s">
        <v>129</v>
      </c>
      <c r="C34" s="119">
        <v>908</v>
      </c>
      <c r="D34" s="120">
        <v>1868.1</v>
      </c>
      <c r="E34" s="120">
        <v>2057.4</v>
      </c>
      <c r="F34" s="119">
        <v>417</v>
      </c>
      <c r="G34" s="120">
        <v>1226.0999999999999</v>
      </c>
      <c r="H34" s="120">
        <v>2940.2</v>
      </c>
      <c r="I34" s="119">
        <v>206</v>
      </c>
      <c r="J34" s="120">
        <v>353.7</v>
      </c>
      <c r="K34" s="120">
        <v>1716.9</v>
      </c>
    </row>
    <row r="35" spans="1:13" ht="11.25" customHeight="1" x14ac:dyDescent="0.2">
      <c r="A35" s="110" t="s">
        <v>63</v>
      </c>
      <c r="B35" s="110" t="s">
        <v>130</v>
      </c>
      <c r="C35" s="119">
        <v>1032</v>
      </c>
      <c r="D35" s="120">
        <v>1857.8</v>
      </c>
      <c r="E35" s="120">
        <v>1800.2</v>
      </c>
      <c r="F35" s="119">
        <v>466</v>
      </c>
      <c r="G35" s="120">
        <v>985.4</v>
      </c>
      <c r="H35" s="120">
        <v>2114.6999999999998</v>
      </c>
      <c r="I35" s="119">
        <v>361</v>
      </c>
      <c r="J35" s="120">
        <v>620</v>
      </c>
      <c r="K35" s="120">
        <v>1717.5</v>
      </c>
    </row>
    <row r="36" spans="1:13" ht="11.25" customHeight="1" x14ac:dyDescent="0.2">
      <c r="A36" s="110" t="s">
        <v>65</v>
      </c>
      <c r="B36" s="110" t="s">
        <v>131</v>
      </c>
      <c r="C36" s="119">
        <v>2797</v>
      </c>
      <c r="D36" s="120">
        <v>5827.7</v>
      </c>
      <c r="E36" s="120">
        <v>2083.5</v>
      </c>
      <c r="F36" s="119">
        <v>3032</v>
      </c>
      <c r="G36" s="120">
        <v>7840.5</v>
      </c>
      <c r="H36" s="120">
        <v>2585.9</v>
      </c>
      <c r="I36" s="119">
        <v>484</v>
      </c>
      <c r="J36" s="120">
        <v>834.1</v>
      </c>
      <c r="K36" s="120">
        <v>1723.4</v>
      </c>
    </row>
    <row r="37" spans="1:13" ht="11.25" customHeight="1" x14ac:dyDescent="0.2">
      <c r="A37" s="110" t="s">
        <v>67</v>
      </c>
      <c r="B37" s="110" t="s">
        <v>132</v>
      </c>
      <c r="C37" s="119">
        <v>3468</v>
      </c>
      <c r="D37" s="120">
        <v>9893.9</v>
      </c>
      <c r="E37" s="120">
        <v>2852.9</v>
      </c>
      <c r="F37" s="119">
        <v>1947</v>
      </c>
      <c r="G37" s="120">
        <v>7663.3</v>
      </c>
      <c r="H37" s="120">
        <v>3935.9</v>
      </c>
      <c r="I37" s="119">
        <v>531</v>
      </c>
      <c r="J37" s="120">
        <v>911.1</v>
      </c>
      <c r="K37" s="120">
        <v>1715.8</v>
      </c>
    </row>
    <row r="38" spans="1:13" ht="11.25" customHeight="1" x14ac:dyDescent="0.2">
      <c r="A38" s="115" t="s">
        <v>133</v>
      </c>
      <c r="B38" s="116"/>
      <c r="C38" s="119">
        <v>23327</v>
      </c>
      <c r="D38" s="120">
        <v>58629.8</v>
      </c>
      <c r="E38" s="120">
        <v>2513.39</v>
      </c>
      <c r="F38" s="119">
        <v>14686</v>
      </c>
      <c r="G38" s="120">
        <v>48734.3</v>
      </c>
      <c r="H38" s="120">
        <v>3318.42</v>
      </c>
      <c r="I38" s="119">
        <v>4433</v>
      </c>
      <c r="J38" s="120">
        <v>7618.3</v>
      </c>
      <c r="K38" s="120">
        <v>1718.54</v>
      </c>
    </row>
    <row r="40" spans="1:13" ht="21" customHeight="1" x14ac:dyDescent="0.2">
      <c r="A40" s="101" t="s">
        <v>104</v>
      </c>
      <c r="B40" s="101" t="s">
        <v>105</v>
      </c>
      <c r="C40" s="104" t="s">
        <v>140</v>
      </c>
      <c r="D40" s="105"/>
      <c r="E40" s="106"/>
      <c r="F40" s="107"/>
      <c r="G40" s="107"/>
      <c r="H40" s="107"/>
      <c r="I40" s="90"/>
      <c r="J40" s="117"/>
      <c r="K40" s="91"/>
      <c r="L40" s="92"/>
      <c r="M40" s="92"/>
    </row>
    <row r="41" spans="1:13" ht="11.25" customHeight="1" x14ac:dyDescent="0.2">
      <c r="A41" s="103"/>
      <c r="B41" s="103"/>
      <c r="C41" s="101" t="s">
        <v>107</v>
      </c>
      <c r="D41" s="101" t="s">
        <v>108</v>
      </c>
      <c r="E41" s="101" t="s">
        <v>109</v>
      </c>
      <c r="I41" s="90"/>
      <c r="J41" s="117"/>
      <c r="K41" s="91"/>
      <c r="L41" s="92"/>
      <c r="M41" s="92"/>
    </row>
    <row r="42" spans="1:13" ht="41.25" customHeight="1" x14ac:dyDescent="0.2">
      <c r="A42" s="102"/>
      <c r="B42" s="102"/>
      <c r="C42" s="102"/>
      <c r="D42" s="102"/>
      <c r="E42" s="102"/>
      <c r="I42" s="90"/>
      <c r="J42" s="117"/>
      <c r="K42" s="91"/>
      <c r="L42" s="118"/>
      <c r="M42" s="92"/>
    </row>
    <row r="43" spans="1:13" ht="11.25" customHeight="1" x14ac:dyDescent="0.2">
      <c r="A43" s="110" t="s">
        <v>110</v>
      </c>
      <c r="B43" s="110" t="s">
        <v>111</v>
      </c>
      <c r="C43" s="119">
        <v>3</v>
      </c>
      <c r="D43" s="120">
        <v>136.30000000000001</v>
      </c>
      <c r="E43" s="120">
        <v>45445.2</v>
      </c>
      <c r="I43" s="90"/>
      <c r="J43" s="117"/>
      <c r="K43" s="91"/>
      <c r="L43" s="118"/>
      <c r="M43" s="92"/>
    </row>
    <row r="44" spans="1:13" ht="11.25" customHeight="1" x14ac:dyDescent="0.2">
      <c r="A44" s="110" t="s">
        <v>112</v>
      </c>
      <c r="B44" s="110" t="s">
        <v>113</v>
      </c>
      <c r="C44" s="119">
        <v>10</v>
      </c>
      <c r="D44" s="120">
        <v>570.4</v>
      </c>
      <c r="E44" s="120">
        <v>57036.1</v>
      </c>
      <c r="I44" s="90"/>
      <c r="J44" s="117"/>
      <c r="K44" s="91"/>
      <c r="L44" s="118"/>
      <c r="M44" s="92"/>
    </row>
    <row r="45" spans="1:13" ht="11.25" customHeight="1" x14ac:dyDescent="0.2">
      <c r="A45" s="110" t="s">
        <v>114</v>
      </c>
      <c r="B45" s="110" t="s">
        <v>115</v>
      </c>
      <c r="C45" s="119">
        <v>6</v>
      </c>
      <c r="D45" s="120">
        <v>288.3</v>
      </c>
      <c r="E45" s="120">
        <v>48046.400000000001</v>
      </c>
      <c r="I45" s="90"/>
      <c r="J45" s="117"/>
      <c r="K45" s="91"/>
      <c r="L45" s="118"/>
      <c r="M45" s="92"/>
    </row>
    <row r="46" spans="1:13" ht="11.25" customHeight="1" x14ac:dyDescent="0.2">
      <c r="A46" s="110" t="s">
        <v>116</v>
      </c>
      <c r="B46" s="110" t="s">
        <v>117</v>
      </c>
      <c r="C46" s="119">
        <v>3</v>
      </c>
      <c r="D46" s="120">
        <v>157</v>
      </c>
      <c r="E46" s="120">
        <v>52316.7</v>
      </c>
      <c r="I46" s="90"/>
      <c r="J46" s="117"/>
      <c r="K46" s="91"/>
      <c r="L46" s="118"/>
      <c r="M46" s="92"/>
    </row>
    <row r="47" spans="1:13" ht="11.25" customHeight="1" x14ac:dyDescent="0.2">
      <c r="A47" s="110" t="s">
        <v>118</v>
      </c>
      <c r="B47" s="110" t="s">
        <v>119</v>
      </c>
      <c r="C47" s="119">
        <v>3</v>
      </c>
      <c r="D47" s="120">
        <v>143.4</v>
      </c>
      <c r="E47" s="120">
        <v>47799.5</v>
      </c>
      <c r="I47" s="90"/>
      <c r="J47" s="117"/>
      <c r="K47" s="91"/>
      <c r="L47" s="118"/>
      <c r="M47" s="92"/>
    </row>
    <row r="48" spans="1:13" ht="11.25" customHeight="1" x14ac:dyDescent="0.2">
      <c r="A48" s="110" t="s">
        <v>120</v>
      </c>
      <c r="B48" s="110" t="s">
        <v>121</v>
      </c>
      <c r="C48" s="119">
        <v>110</v>
      </c>
      <c r="D48" s="120">
        <v>6528</v>
      </c>
      <c r="E48" s="120">
        <v>59345.2</v>
      </c>
      <c r="I48" s="90"/>
      <c r="J48" s="117"/>
      <c r="K48" s="91"/>
      <c r="L48" s="118"/>
      <c r="M48" s="92"/>
    </row>
    <row r="49" spans="1:13" ht="11.25" customHeight="1" x14ac:dyDescent="0.2">
      <c r="A49" s="110" t="s">
        <v>122</v>
      </c>
      <c r="B49" s="110" t="s">
        <v>123</v>
      </c>
      <c r="C49" s="119">
        <v>28</v>
      </c>
      <c r="D49" s="120">
        <v>1487</v>
      </c>
      <c r="E49" s="120">
        <v>53107.4</v>
      </c>
      <c r="I49" s="90"/>
      <c r="J49" s="117"/>
      <c r="K49" s="91"/>
      <c r="L49" s="118"/>
      <c r="M49" s="92"/>
    </row>
    <row r="50" spans="1:13" ht="11.25" customHeight="1" x14ac:dyDescent="0.2">
      <c r="A50" s="110" t="s">
        <v>124</v>
      </c>
      <c r="B50" s="110" t="s">
        <v>125</v>
      </c>
      <c r="C50" s="119">
        <v>3</v>
      </c>
      <c r="D50" s="120">
        <v>164.8</v>
      </c>
      <c r="E50" s="120">
        <v>54941.8</v>
      </c>
      <c r="I50" s="90"/>
      <c r="J50" s="117"/>
      <c r="K50" s="91"/>
      <c r="L50" s="118"/>
      <c r="M50" s="92"/>
    </row>
    <row r="51" spans="1:13" ht="11.25" customHeight="1" x14ac:dyDescent="0.2">
      <c r="A51" s="110" t="s">
        <v>126</v>
      </c>
      <c r="B51" s="110" t="s">
        <v>127</v>
      </c>
      <c r="C51" s="119">
        <v>4</v>
      </c>
      <c r="D51" s="120">
        <v>191.1</v>
      </c>
      <c r="E51" s="120">
        <v>47768</v>
      </c>
      <c r="I51" s="90"/>
      <c r="J51" s="117"/>
      <c r="K51" s="91"/>
      <c r="L51" s="118"/>
      <c r="M51" s="92"/>
    </row>
    <row r="52" spans="1:13" ht="11.25" customHeight="1" x14ac:dyDescent="0.2">
      <c r="A52" s="110" t="s">
        <v>59</v>
      </c>
      <c r="B52" s="110" t="s">
        <v>128</v>
      </c>
      <c r="C52" s="119">
        <v>2</v>
      </c>
      <c r="D52" s="120">
        <v>82.2</v>
      </c>
      <c r="E52" s="120">
        <v>41115.1</v>
      </c>
      <c r="I52" s="90"/>
      <c r="J52" s="117"/>
      <c r="K52" s="91"/>
      <c r="L52" s="118"/>
      <c r="M52" s="92"/>
    </row>
    <row r="53" spans="1:13" ht="11.25" customHeight="1" x14ac:dyDescent="0.2">
      <c r="A53" s="110" t="s">
        <v>61</v>
      </c>
      <c r="B53" s="110" t="s">
        <v>129</v>
      </c>
      <c r="C53" s="119">
        <v>1</v>
      </c>
      <c r="D53" s="120">
        <v>32.799999999999997</v>
      </c>
      <c r="E53" s="120">
        <v>32791.199999999997</v>
      </c>
      <c r="I53" s="90"/>
      <c r="J53" s="117"/>
      <c r="K53" s="91"/>
      <c r="L53" s="118"/>
      <c r="M53" s="92"/>
    </row>
    <row r="54" spans="1:13" ht="11.25" customHeight="1" x14ac:dyDescent="0.2">
      <c r="A54" s="110" t="s">
        <v>63</v>
      </c>
      <c r="B54" s="110" t="s">
        <v>130</v>
      </c>
      <c r="C54" s="119">
        <v>6</v>
      </c>
      <c r="D54" s="120">
        <v>271.8</v>
      </c>
      <c r="E54" s="120">
        <v>45295.9</v>
      </c>
      <c r="I54" s="90"/>
      <c r="J54" s="117"/>
      <c r="K54" s="91"/>
      <c r="L54" s="118"/>
      <c r="M54" s="92"/>
    </row>
    <row r="55" spans="1:13" ht="11.25" customHeight="1" x14ac:dyDescent="0.2">
      <c r="A55" s="110" t="s">
        <v>65</v>
      </c>
      <c r="B55" s="110" t="s">
        <v>131</v>
      </c>
      <c r="C55" s="119">
        <v>9</v>
      </c>
      <c r="D55" s="120">
        <v>424.8</v>
      </c>
      <c r="E55" s="120">
        <v>47202.8</v>
      </c>
      <c r="I55" s="90"/>
      <c r="J55" s="117"/>
      <c r="K55" s="91"/>
      <c r="L55" s="118"/>
      <c r="M55" s="92"/>
    </row>
    <row r="56" spans="1:13" ht="11.25" customHeight="1" x14ac:dyDescent="0.2">
      <c r="A56" s="110" t="s">
        <v>67</v>
      </c>
      <c r="B56" s="110" t="s">
        <v>132</v>
      </c>
      <c r="C56" s="119">
        <v>22</v>
      </c>
      <c r="D56" s="120">
        <v>1379.1</v>
      </c>
      <c r="E56" s="120">
        <v>62685.5</v>
      </c>
      <c r="I56" s="90"/>
      <c r="J56" s="117"/>
      <c r="K56" s="91"/>
      <c r="L56" s="118"/>
      <c r="M56" s="92"/>
    </row>
    <row r="57" spans="1:13" ht="11.25" customHeight="1" x14ac:dyDescent="0.2">
      <c r="A57" s="115" t="s">
        <v>133</v>
      </c>
      <c r="B57" s="116"/>
      <c r="C57" s="119">
        <v>210</v>
      </c>
      <c r="D57" s="120">
        <v>11856.9</v>
      </c>
      <c r="E57" s="120">
        <v>56461.43</v>
      </c>
    </row>
  </sheetData>
  <mergeCells count="38">
    <mergeCell ref="E41:E42"/>
    <mergeCell ref="A57:B57"/>
    <mergeCell ref="H22:H23"/>
    <mergeCell ref="I22:I23"/>
    <mergeCell ref="J22:J23"/>
    <mergeCell ref="K22:K23"/>
    <mergeCell ref="A38:B38"/>
    <mergeCell ref="A40:A42"/>
    <mergeCell ref="B40:B42"/>
    <mergeCell ref="C40:E40"/>
    <mergeCell ref="C41:C42"/>
    <mergeCell ref="D41:D42"/>
    <mergeCell ref="A21:A23"/>
    <mergeCell ref="B21:B23"/>
    <mergeCell ref="C21:E21"/>
    <mergeCell ref="F21:H21"/>
    <mergeCell ref="I21:K21"/>
    <mergeCell ref="C22:C23"/>
    <mergeCell ref="D22:D23"/>
    <mergeCell ref="E22:E23"/>
    <mergeCell ref="F22:F23"/>
    <mergeCell ref="G22:G23"/>
    <mergeCell ref="G3:G4"/>
    <mergeCell ref="H3:H4"/>
    <mergeCell ref="I3:I4"/>
    <mergeCell ref="J3:J4"/>
    <mergeCell ref="K3:K4"/>
    <mergeCell ref="A19:B19"/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3" manualBreakCount="3">
    <brk id="20" max="16383" man="1"/>
    <brk id="39" max="16383" man="1"/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H38" sqref="H38"/>
    </sheetView>
  </sheetViews>
  <sheetFormatPr defaultColWidth="9.33203125" defaultRowHeight="12.75" x14ac:dyDescent="0.2"/>
  <cols>
    <col min="1" max="1" width="4" style="122" customWidth="1"/>
    <col min="2" max="2" width="33" style="122" customWidth="1"/>
    <col min="3" max="3" width="11" style="122" customWidth="1"/>
    <col min="4" max="4" width="14.1640625" style="122" customWidth="1"/>
    <col min="5" max="5" width="10.33203125" style="122" customWidth="1"/>
    <col min="6" max="6" width="11" style="122" customWidth="1"/>
    <col min="7" max="7" width="14.1640625" style="122" customWidth="1"/>
    <col min="8" max="8" width="10.33203125" style="122" customWidth="1"/>
    <col min="9" max="9" width="11" style="122" customWidth="1"/>
    <col min="10" max="10" width="14.1640625" style="122" customWidth="1"/>
    <col min="11" max="11" width="10.33203125" style="122" customWidth="1"/>
    <col min="12" max="12" width="9.33203125" style="122" hidden="1" customWidth="1"/>
    <col min="13" max="13" width="9.33203125" style="123" hidden="1" customWidth="1"/>
    <col min="14" max="14" width="9.33203125" style="122" hidden="1" customWidth="1"/>
    <col min="15" max="15" width="9.33203125" style="123" hidden="1" customWidth="1"/>
    <col min="16" max="16" width="9.33203125" style="122"/>
    <col min="17" max="17" width="13.1640625" style="122" customWidth="1"/>
    <col min="18" max="16384" width="9.33203125" style="122"/>
  </cols>
  <sheetData>
    <row r="1" spans="1:11" x14ac:dyDescent="0.2">
      <c r="A1" s="99" t="s">
        <v>141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23.25" customHeight="1" x14ac:dyDescent="0.2">
      <c r="A2" s="101" t="s">
        <v>104</v>
      </c>
      <c r="B2" s="101" t="s">
        <v>105</v>
      </c>
      <c r="C2" s="104" t="s">
        <v>106</v>
      </c>
      <c r="D2" s="105"/>
      <c r="E2" s="105"/>
      <c r="F2" s="104" t="s">
        <v>142</v>
      </c>
      <c r="G2" s="105"/>
      <c r="H2" s="106"/>
      <c r="I2" s="104" t="s">
        <v>143</v>
      </c>
      <c r="J2" s="105"/>
      <c r="K2" s="106"/>
    </row>
    <row r="3" spans="1:11" ht="28.5" customHeight="1" x14ac:dyDescent="0.2">
      <c r="A3" s="103"/>
      <c r="B3" s="103"/>
      <c r="C3" s="101" t="s">
        <v>107</v>
      </c>
      <c r="D3" s="101" t="s">
        <v>108</v>
      </c>
      <c r="E3" s="101" t="s">
        <v>109</v>
      </c>
      <c r="F3" s="101" t="s">
        <v>107</v>
      </c>
      <c r="G3" s="101" t="s">
        <v>108</v>
      </c>
      <c r="H3" s="101" t="s">
        <v>109</v>
      </c>
      <c r="I3" s="101" t="s">
        <v>107</v>
      </c>
      <c r="J3" s="101" t="s">
        <v>108</v>
      </c>
      <c r="K3" s="101" t="s">
        <v>109</v>
      </c>
    </row>
    <row r="4" spans="1:11" ht="21.75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x14ac:dyDescent="0.2">
      <c r="A5" s="110" t="s">
        <v>110</v>
      </c>
      <c r="B5" s="110" t="s">
        <v>111</v>
      </c>
      <c r="C5" s="119">
        <v>28178</v>
      </c>
      <c r="D5" s="124">
        <v>76130.2</v>
      </c>
      <c r="E5" s="124">
        <v>2701.8</v>
      </c>
      <c r="F5" s="119">
        <v>246</v>
      </c>
      <c r="G5" s="124">
        <v>243.7</v>
      </c>
      <c r="H5" s="124">
        <v>990.6</v>
      </c>
      <c r="I5" s="119">
        <v>4167</v>
      </c>
      <c r="J5" s="124">
        <v>7133.9</v>
      </c>
      <c r="K5" s="124">
        <v>1712</v>
      </c>
    </row>
    <row r="6" spans="1:11" x14ac:dyDescent="0.2">
      <c r="A6" s="110" t="s">
        <v>112</v>
      </c>
      <c r="B6" s="110" t="s">
        <v>113</v>
      </c>
      <c r="C6" s="119">
        <v>35023</v>
      </c>
      <c r="D6" s="124">
        <v>121712.1</v>
      </c>
      <c r="E6" s="124">
        <v>3475.2</v>
      </c>
      <c r="F6" s="119">
        <v>254</v>
      </c>
      <c r="G6" s="124">
        <v>260.60000000000002</v>
      </c>
      <c r="H6" s="124">
        <v>1025.8</v>
      </c>
      <c r="I6" s="119">
        <v>4290</v>
      </c>
      <c r="J6" s="124">
        <v>7344.5</v>
      </c>
      <c r="K6" s="124">
        <v>1712</v>
      </c>
    </row>
    <row r="7" spans="1:11" x14ac:dyDescent="0.2">
      <c r="A7" s="110" t="s">
        <v>114</v>
      </c>
      <c r="B7" s="110" t="s">
        <v>115</v>
      </c>
      <c r="C7" s="119">
        <v>20677</v>
      </c>
      <c r="D7" s="124">
        <v>56193</v>
      </c>
      <c r="E7" s="124">
        <v>2717.7</v>
      </c>
      <c r="F7" s="119">
        <v>240</v>
      </c>
      <c r="G7" s="124">
        <v>225.2</v>
      </c>
      <c r="H7" s="124">
        <v>938.2</v>
      </c>
      <c r="I7" s="119">
        <v>2996</v>
      </c>
      <c r="J7" s="124">
        <v>5129.2</v>
      </c>
      <c r="K7" s="124">
        <v>1712</v>
      </c>
    </row>
    <row r="8" spans="1:11" x14ac:dyDescent="0.2">
      <c r="A8" s="110" t="s">
        <v>116</v>
      </c>
      <c r="B8" s="110" t="s">
        <v>117</v>
      </c>
      <c r="C8" s="119">
        <v>11716</v>
      </c>
      <c r="D8" s="124">
        <v>29747.599999999999</v>
      </c>
      <c r="E8" s="124">
        <v>2539.1</v>
      </c>
      <c r="F8" s="119">
        <v>199</v>
      </c>
      <c r="G8" s="124">
        <v>188.2</v>
      </c>
      <c r="H8" s="124">
        <v>945.7</v>
      </c>
      <c r="I8" s="119">
        <v>2054</v>
      </c>
      <c r="J8" s="124">
        <v>3516.4</v>
      </c>
      <c r="K8" s="124">
        <v>1712</v>
      </c>
    </row>
    <row r="9" spans="1:11" x14ac:dyDescent="0.2">
      <c r="A9" s="110" t="s">
        <v>118</v>
      </c>
      <c r="B9" s="110" t="s">
        <v>119</v>
      </c>
      <c r="C9" s="119">
        <v>18791</v>
      </c>
      <c r="D9" s="124">
        <v>46365.9</v>
      </c>
      <c r="E9" s="124">
        <v>2467.5</v>
      </c>
      <c r="F9" s="119">
        <v>254</v>
      </c>
      <c r="G9" s="124">
        <v>245.5</v>
      </c>
      <c r="H9" s="124">
        <v>966.5</v>
      </c>
      <c r="I9" s="119">
        <v>3301</v>
      </c>
      <c r="J9" s="124">
        <v>5651.3</v>
      </c>
      <c r="K9" s="124">
        <v>1712</v>
      </c>
    </row>
    <row r="10" spans="1:11" x14ac:dyDescent="0.2">
      <c r="A10" s="110" t="s">
        <v>120</v>
      </c>
      <c r="B10" s="110" t="s">
        <v>121</v>
      </c>
      <c r="C10" s="119">
        <v>108761</v>
      </c>
      <c r="D10" s="124">
        <v>396248.1</v>
      </c>
      <c r="E10" s="124">
        <v>3643.3</v>
      </c>
      <c r="F10" s="119">
        <v>390</v>
      </c>
      <c r="G10" s="124">
        <v>406.3</v>
      </c>
      <c r="H10" s="124">
        <v>1041.9000000000001</v>
      </c>
      <c r="I10" s="119">
        <v>13615</v>
      </c>
      <c r="J10" s="124">
        <v>23308.9</v>
      </c>
      <c r="K10" s="124">
        <v>1712</v>
      </c>
    </row>
    <row r="11" spans="1:11" x14ac:dyDescent="0.2">
      <c r="A11" s="110" t="s">
        <v>122</v>
      </c>
      <c r="B11" s="110" t="s">
        <v>123</v>
      </c>
      <c r="C11" s="119">
        <v>77591</v>
      </c>
      <c r="D11" s="124">
        <v>246132.4</v>
      </c>
      <c r="E11" s="124">
        <v>3172.2</v>
      </c>
      <c r="F11" s="119">
        <v>425</v>
      </c>
      <c r="G11" s="124">
        <v>439.6</v>
      </c>
      <c r="H11" s="124">
        <v>1034.4000000000001</v>
      </c>
      <c r="I11" s="119">
        <v>11511</v>
      </c>
      <c r="J11" s="124">
        <v>19706.8</v>
      </c>
      <c r="K11" s="124">
        <v>1712</v>
      </c>
    </row>
    <row r="12" spans="1:11" x14ac:dyDescent="0.2">
      <c r="A12" s="110" t="s">
        <v>124</v>
      </c>
      <c r="B12" s="110" t="s">
        <v>125</v>
      </c>
      <c r="C12" s="119">
        <v>20550</v>
      </c>
      <c r="D12" s="124">
        <v>49209.599999999999</v>
      </c>
      <c r="E12" s="124">
        <v>2394.6</v>
      </c>
      <c r="F12" s="119">
        <v>259</v>
      </c>
      <c r="G12" s="124">
        <v>249.8</v>
      </c>
      <c r="H12" s="124">
        <v>964.6</v>
      </c>
      <c r="I12" s="119">
        <v>2978</v>
      </c>
      <c r="J12" s="124">
        <v>5098.3</v>
      </c>
      <c r="K12" s="124">
        <v>1712</v>
      </c>
    </row>
    <row r="13" spans="1:11" x14ac:dyDescent="0.2">
      <c r="A13" s="110" t="s">
        <v>126</v>
      </c>
      <c r="B13" s="110" t="s">
        <v>127</v>
      </c>
      <c r="C13" s="119">
        <v>17916</v>
      </c>
      <c r="D13" s="124">
        <v>45589.1</v>
      </c>
      <c r="E13" s="124">
        <v>2544.6</v>
      </c>
      <c r="F13" s="119">
        <v>234</v>
      </c>
      <c r="G13" s="124">
        <v>211.1</v>
      </c>
      <c r="H13" s="124">
        <v>902.2</v>
      </c>
      <c r="I13" s="119">
        <v>2916</v>
      </c>
      <c r="J13" s="124">
        <v>4992.2</v>
      </c>
      <c r="K13" s="124">
        <v>1712</v>
      </c>
    </row>
    <row r="14" spans="1:11" x14ac:dyDescent="0.2">
      <c r="A14" s="110" t="s">
        <v>59</v>
      </c>
      <c r="B14" s="110" t="s">
        <v>128</v>
      </c>
      <c r="C14" s="119">
        <v>15666</v>
      </c>
      <c r="D14" s="124">
        <v>38184.199999999997</v>
      </c>
      <c r="E14" s="124">
        <v>2437.4</v>
      </c>
      <c r="F14" s="119">
        <v>265</v>
      </c>
      <c r="G14" s="124">
        <v>254.1</v>
      </c>
      <c r="H14" s="124">
        <v>958.7</v>
      </c>
      <c r="I14" s="119">
        <v>2943</v>
      </c>
      <c r="J14" s="124">
        <v>5038.3999999999996</v>
      </c>
      <c r="K14" s="124">
        <v>1712</v>
      </c>
    </row>
    <row r="15" spans="1:11" x14ac:dyDescent="0.2">
      <c r="A15" s="110" t="s">
        <v>61</v>
      </c>
      <c r="B15" s="110" t="s">
        <v>129</v>
      </c>
      <c r="C15" s="119">
        <v>19120</v>
      </c>
      <c r="D15" s="124">
        <v>50546.7</v>
      </c>
      <c r="E15" s="124">
        <v>2643.7</v>
      </c>
      <c r="F15" s="119">
        <v>264</v>
      </c>
      <c r="G15" s="124">
        <v>259.3</v>
      </c>
      <c r="H15" s="124">
        <v>982.1</v>
      </c>
      <c r="I15" s="119">
        <v>3129</v>
      </c>
      <c r="J15" s="124">
        <v>5356.8</v>
      </c>
      <c r="K15" s="124">
        <v>1712</v>
      </c>
    </row>
    <row r="16" spans="1:11" x14ac:dyDescent="0.2">
      <c r="A16" s="110" t="s">
        <v>63</v>
      </c>
      <c r="B16" s="110" t="s">
        <v>130</v>
      </c>
      <c r="C16" s="119">
        <v>19786</v>
      </c>
      <c r="D16" s="124">
        <v>48254.8</v>
      </c>
      <c r="E16" s="124">
        <v>2438.8000000000002</v>
      </c>
      <c r="F16" s="119">
        <v>304</v>
      </c>
      <c r="G16" s="124">
        <v>287.2</v>
      </c>
      <c r="H16" s="124">
        <v>944.8</v>
      </c>
      <c r="I16" s="119">
        <v>3051</v>
      </c>
      <c r="J16" s="124">
        <v>5223.3</v>
      </c>
      <c r="K16" s="124">
        <v>1712</v>
      </c>
    </row>
    <row r="17" spans="1:11" x14ac:dyDescent="0.2">
      <c r="A17" s="110" t="s">
        <v>65</v>
      </c>
      <c r="B17" s="110" t="s">
        <v>131</v>
      </c>
      <c r="C17" s="119">
        <v>72091</v>
      </c>
      <c r="D17" s="124">
        <v>188186.5</v>
      </c>
      <c r="E17" s="124">
        <v>2610.4</v>
      </c>
      <c r="F17" s="119">
        <v>585</v>
      </c>
      <c r="G17" s="124">
        <v>557.4</v>
      </c>
      <c r="H17" s="124">
        <v>952.8</v>
      </c>
      <c r="I17" s="119">
        <v>10752</v>
      </c>
      <c r="J17" s="124">
        <v>18407.400000000001</v>
      </c>
      <c r="K17" s="124">
        <v>1712</v>
      </c>
    </row>
    <row r="18" spans="1:11" x14ac:dyDescent="0.2">
      <c r="A18" s="110" t="s">
        <v>67</v>
      </c>
      <c r="B18" s="110" t="s">
        <v>132</v>
      </c>
      <c r="C18" s="119">
        <v>85748</v>
      </c>
      <c r="D18" s="124">
        <v>301619.7</v>
      </c>
      <c r="E18" s="124">
        <v>3517.5</v>
      </c>
      <c r="F18" s="119">
        <v>456</v>
      </c>
      <c r="G18" s="124">
        <v>474.8</v>
      </c>
      <c r="H18" s="124">
        <v>1041.3</v>
      </c>
      <c r="I18" s="119">
        <v>9835</v>
      </c>
      <c r="J18" s="124">
        <v>16837.5</v>
      </c>
      <c r="K18" s="124">
        <v>1712</v>
      </c>
    </row>
    <row r="19" spans="1:11" x14ac:dyDescent="0.2">
      <c r="A19" s="115" t="s">
        <v>133</v>
      </c>
      <c r="B19" s="116"/>
      <c r="C19" s="119">
        <v>551615</v>
      </c>
      <c r="D19" s="124">
        <v>1694124.7</v>
      </c>
      <c r="E19" s="124">
        <v>3071.21</v>
      </c>
      <c r="F19" s="119">
        <v>4375</v>
      </c>
      <c r="G19" s="124">
        <v>4302.8</v>
      </c>
      <c r="H19" s="124">
        <v>983.5</v>
      </c>
      <c r="I19" s="119">
        <v>77538</v>
      </c>
      <c r="J19" s="124">
        <v>132745.1</v>
      </c>
      <c r="K19" s="124">
        <v>1712</v>
      </c>
    </row>
    <row r="20" spans="1:11" x14ac:dyDescent="0.2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</row>
    <row r="21" spans="1:11" ht="22.5" customHeight="1" x14ac:dyDescent="0.2">
      <c r="A21" s="101" t="s">
        <v>104</v>
      </c>
      <c r="B21" s="101" t="s">
        <v>105</v>
      </c>
      <c r="C21" s="104" t="s">
        <v>144</v>
      </c>
      <c r="D21" s="105"/>
      <c r="E21" s="106"/>
      <c r="F21" s="104" t="s">
        <v>145</v>
      </c>
      <c r="G21" s="105"/>
      <c r="H21" s="106"/>
      <c r="I21" s="104" t="s">
        <v>88</v>
      </c>
      <c r="J21" s="105"/>
      <c r="K21" s="106"/>
    </row>
    <row r="22" spans="1:11" ht="12.75" customHeight="1" x14ac:dyDescent="0.2">
      <c r="A22" s="103"/>
      <c r="B22" s="103"/>
      <c r="C22" s="101" t="s">
        <v>107</v>
      </c>
      <c r="D22" s="101" t="s">
        <v>108</v>
      </c>
      <c r="E22" s="101" t="s">
        <v>109</v>
      </c>
      <c r="F22" s="101" t="s">
        <v>107</v>
      </c>
      <c r="G22" s="101" t="s">
        <v>108</v>
      </c>
      <c r="H22" s="101" t="s">
        <v>109</v>
      </c>
      <c r="I22" s="101" t="s">
        <v>107</v>
      </c>
      <c r="J22" s="101" t="s">
        <v>108</v>
      </c>
      <c r="K22" s="101" t="s">
        <v>109</v>
      </c>
    </row>
    <row r="23" spans="1:11" ht="39.75" customHeight="1" x14ac:dyDescent="0.2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1" x14ac:dyDescent="0.2">
      <c r="A24" s="110" t="s">
        <v>110</v>
      </c>
      <c r="B24" s="110" t="s">
        <v>111</v>
      </c>
      <c r="C24" s="119">
        <v>23765</v>
      </c>
      <c r="D24" s="124">
        <v>68752.600000000006</v>
      </c>
      <c r="E24" s="124">
        <v>2893</v>
      </c>
      <c r="F24" s="119">
        <v>7862</v>
      </c>
      <c r="G24" s="124">
        <v>21558.2</v>
      </c>
      <c r="H24" s="124">
        <v>2742.1</v>
      </c>
      <c r="I24" s="119">
        <v>0</v>
      </c>
      <c r="J24" s="124">
        <v>0</v>
      </c>
      <c r="K24" s="124">
        <v>0</v>
      </c>
    </row>
    <row r="25" spans="1:11" x14ac:dyDescent="0.2">
      <c r="A25" s="110" t="s">
        <v>112</v>
      </c>
      <c r="B25" s="110" t="s">
        <v>113</v>
      </c>
      <c r="C25" s="119">
        <v>30479</v>
      </c>
      <c r="D25" s="124">
        <v>114107</v>
      </c>
      <c r="E25" s="124">
        <v>3743.8</v>
      </c>
      <c r="F25" s="119">
        <v>11088</v>
      </c>
      <c r="G25" s="124">
        <v>38901.300000000003</v>
      </c>
      <c r="H25" s="124">
        <v>3508.4</v>
      </c>
      <c r="I25" s="119">
        <v>0</v>
      </c>
      <c r="J25" s="124">
        <v>0</v>
      </c>
      <c r="K25" s="124">
        <v>0</v>
      </c>
    </row>
    <row r="26" spans="1:11" x14ac:dyDescent="0.2">
      <c r="A26" s="110" t="s">
        <v>114</v>
      </c>
      <c r="B26" s="110" t="s">
        <v>115</v>
      </c>
      <c r="C26" s="119">
        <v>17441</v>
      </c>
      <c r="D26" s="124">
        <v>50838.7</v>
      </c>
      <c r="E26" s="124">
        <v>2914.9</v>
      </c>
      <c r="F26" s="119">
        <v>4162</v>
      </c>
      <c r="G26" s="124">
        <v>11688</v>
      </c>
      <c r="H26" s="124">
        <v>2808.3</v>
      </c>
      <c r="I26" s="119">
        <v>0</v>
      </c>
      <c r="J26" s="124">
        <v>0</v>
      </c>
      <c r="K26" s="124">
        <v>0</v>
      </c>
    </row>
    <row r="27" spans="1:11" x14ac:dyDescent="0.2">
      <c r="A27" s="110" t="s">
        <v>116</v>
      </c>
      <c r="B27" s="110" t="s">
        <v>117</v>
      </c>
      <c r="C27" s="119">
        <v>9463</v>
      </c>
      <c r="D27" s="124">
        <v>26043</v>
      </c>
      <c r="E27" s="124">
        <v>2752.1</v>
      </c>
      <c r="F27" s="119">
        <v>2492</v>
      </c>
      <c r="G27" s="124">
        <v>6505.8</v>
      </c>
      <c r="H27" s="124">
        <v>2610.6999999999998</v>
      </c>
      <c r="I27" s="119">
        <v>0</v>
      </c>
      <c r="J27" s="124">
        <v>0</v>
      </c>
      <c r="K27" s="124">
        <v>0</v>
      </c>
    </row>
    <row r="28" spans="1:11" x14ac:dyDescent="0.2">
      <c r="A28" s="110" t="s">
        <v>118</v>
      </c>
      <c r="B28" s="110" t="s">
        <v>119</v>
      </c>
      <c r="C28" s="119">
        <v>15236</v>
      </c>
      <c r="D28" s="124">
        <v>40469.1</v>
      </c>
      <c r="E28" s="124">
        <v>2656.2</v>
      </c>
      <c r="F28" s="119">
        <v>3407</v>
      </c>
      <c r="G28" s="124">
        <v>8754.1</v>
      </c>
      <c r="H28" s="124">
        <v>2569.4</v>
      </c>
      <c r="I28" s="119">
        <v>0</v>
      </c>
      <c r="J28" s="124">
        <v>0</v>
      </c>
      <c r="K28" s="124">
        <v>0</v>
      </c>
    </row>
    <row r="29" spans="1:11" x14ac:dyDescent="0.2">
      <c r="A29" s="110" t="s">
        <v>120</v>
      </c>
      <c r="B29" s="110" t="s">
        <v>121</v>
      </c>
      <c r="C29" s="119">
        <v>94756</v>
      </c>
      <c r="D29" s="124">
        <v>372532.9</v>
      </c>
      <c r="E29" s="124">
        <v>3931.5</v>
      </c>
      <c r="F29" s="119">
        <v>35733</v>
      </c>
      <c r="G29" s="124">
        <v>134421.29999999999</v>
      </c>
      <c r="H29" s="124">
        <v>3761.8</v>
      </c>
      <c r="I29" s="119">
        <v>0</v>
      </c>
      <c r="J29" s="124">
        <v>0</v>
      </c>
      <c r="K29" s="124">
        <v>0</v>
      </c>
    </row>
    <row r="30" spans="1:11" x14ac:dyDescent="0.2">
      <c r="A30" s="110" t="s">
        <v>122</v>
      </c>
      <c r="B30" s="110" t="s">
        <v>123</v>
      </c>
      <c r="C30" s="119">
        <v>65655</v>
      </c>
      <c r="D30" s="124">
        <v>225986</v>
      </c>
      <c r="E30" s="124">
        <v>3442</v>
      </c>
      <c r="F30" s="119">
        <v>24806</v>
      </c>
      <c r="G30" s="124">
        <v>79101.8</v>
      </c>
      <c r="H30" s="124">
        <v>3188.8</v>
      </c>
      <c r="I30" s="119">
        <v>0</v>
      </c>
      <c r="J30" s="124">
        <v>0</v>
      </c>
      <c r="K30" s="124">
        <v>0</v>
      </c>
    </row>
    <row r="31" spans="1:11" x14ac:dyDescent="0.2">
      <c r="A31" s="110" t="s">
        <v>124</v>
      </c>
      <c r="B31" s="110" t="s">
        <v>125</v>
      </c>
      <c r="C31" s="119">
        <v>17313</v>
      </c>
      <c r="D31" s="124">
        <v>43861.5</v>
      </c>
      <c r="E31" s="124">
        <v>2533.4</v>
      </c>
      <c r="F31" s="119">
        <v>3666</v>
      </c>
      <c r="G31" s="124">
        <v>9088.6</v>
      </c>
      <c r="H31" s="124">
        <v>2479.1999999999998</v>
      </c>
      <c r="I31" s="119">
        <v>0</v>
      </c>
      <c r="J31" s="124">
        <v>0</v>
      </c>
      <c r="K31" s="124">
        <v>0</v>
      </c>
    </row>
    <row r="32" spans="1:11" x14ac:dyDescent="0.2">
      <c r="A32" s="110" t="s">
        <v>126</v>
      </c>
      <c r="B32" s="110" t="s">
        <v>127</v>
      </c>
      <c r="C32" s="119">
        <v>14766</v>
      </c>
      <c r="D32" s="124">
        <v>40385.800000000003</v>
      </c>
      <c r="E32" s="124">
        <v>2735.1</v>
      </c>
      <c r="F32" s="119">
        <v>3151</v>
      </c>
      <c r="G32" s="124">
        <v>8185.7</v>
      </c>
      <c r="H32" s="124">
        <v>2597.8000000000002</v>
      </c>
      <c r="I32" s="119">
        <v>0</v>
      </c>
      <c r="J32" s="124">
        <v>0</v>
      </c>
      <c r="K32" s="124">
        <v>0</v>
      </c>
    </row>
    <row r="33" spans="1:11" x14ac:dyDescent="0.2">
      <c r="A33" s="110" t="s">
        <v>59</v>
      </c>
      <c r="B33" s="110" t="s">
        <v>128</v>
      </c>
      <c r="C33" s="119">
        <v>12458</v>
      </c>
      <c r="D33" s="124">
        <v>32891.699999999997</v>
      </c>
      <c r="E33" s="124">
        <v>2640.2</v>
      </c>
      <c r="F33" s="119">
        <v>3043</v>
      </c>
      <c r="G33" s="124">
        <v>7656.4</v>
      </c>
      <c r="H33" s="124">
        <v>2516.1</v>
      </c>
      <c r="I33" s="119">
        <v>0</v>
      </c>
      <c r="J33" s="124">
        <v>0</v>
      </c>
      <c r="K33" s="124">
        <v>0</v>
      </c>
    </row>
    <row r="34" spans="1:11" x14ac:dyDescent="0.2">
      <c r="A34" s="110" t="s">
        <v>61</v>
      </c>
      <c r="B34" s="110" t="s">
        <v>129</v>
      </c>
      <c r="C34" s="119">
        <v>15727</v>
      </c>
      <c r="D34" s="124">
        <v>44930.5</v>
      </c>
      <c r="E34" s="124">
        <v>2856.9</v>
      </c>
      <c r="F34" s="119">
        <v>4657</v>
      </c>
      <c r="G34" s="124">
        <v>12482.8</v>
      </c>
      <c r="H34" s="124">
        <v>2680.4</v>
      </c>
      <c r="I34" s="119">
        <v>0</v>
      </c>
      <c r="J34" s="124">
        <v>0</v>
      </c>
      <c r="K34" s="124">
        <v>0</v>
      </c>
    </row>
    <row r="35" spans="1:11" x14ac:dyDescent="0.2">
      <c r="A35" s="110" t="s">
        <v>63</v>
      </c>
      <c r="B35" s="110" t="s">
        <v>130</v>
      </c>
      <c r="C35" s="119">
        <v>16431</v>
      </c>
      <c r="D35" s="124">
        <v>42744.3</v>
      </c>
      <c r="E35" s="124">
        <v>2601.4</v>
      </c>
      <c r="F35" s="119">
        <v>3667</v>
      </c>
      <c r="G35" s="124">
        <v>8984.1</v>
      </c>
      <c r="H35" s="124">
        <v>2450</v>
      </c>
      <c r="I35" s="119">
        <v>0</v>
      </c>
      <c r="J35" s="124">
        <v>0</v>
      </c>
      <c r="K35" s="124">
        <v>0</v>
      </c>
    </row>
    <row r="36" spans="1:11" x14ac:dyDescent="0.2">
      <c r="A36" s="110" t="s">
        <v>65</v>
      </c>
      <c r="B36" s="110" t="s">
        <v>131</v>
      </c>
      <c r="C36" s="119">
        <v>60754</v>
      </c>
      <c r="D36" s="124">
        <v>169221.7</v>
      </c>
      <c r="E36" s="124">
        <v>2785.4</v>
      </c>
      <c r="F36" s="119">
        <v>14284</v>
      </c>
      <c r="G36" s="124">
        <v>39217</v>
      </c>
      <c r="H36" s="124">
        <v>2745.5</v>
      </c>
      <c r="I36" s="119">
        <v>0</v>
      </c>
      <c r="J36" s="124">
        <v>0</v>
      </c>
      <c r="K36" s="124">
        <v>0</v>
      </c>
    </row>
    <row r="37" spans="1:11" x14ac:dyDescent="0.2">
      <c r="A37" s="110" t="s">
        <v>67</v>
      </c>
      <c r="B37" s="110" t="s">
        <v>132</v>
      </c>
      <c r="C37" s="119">
        <v>75457</v>
      </c>
      <c r="D37" s="124">
        <v>284307.3</v>
      </c>
      <c r="E37" s="124">
        <v>3767.8</v>
      </c>
      <c r="F37" s="119">
        <v>26873</v>
      </c>
      <c r="G37" s="124">
        <v>94046.6</v>
      </c>
      <c r="H37" s="124">
        <v>3499.7</v>
      </c>
      <c r="I37" s="119">
        <v>0</v>
      </c>
      <c r="J37" s="124">
        <v>0</v>
      </c>
      <c r="K37" s="124">
        <v>0</v>
      </c>
    </row>
    <row r="38" spans="1:11" x14ac:dyDescent="0.2">
      <c r="A38" s="115" t="s">
        <v>133</v>
      </c>
      <c r="B38" s="116"/>
      <c r="C38" s="119">
        <v>469702</v>
      </c>
      <c r="D38" s="124">
        <v>1557081.7</v>
      </c>
      <c r="E38" s="124">
        <v>3315.03</v>
      </c>
      <c r="F38" s="119">
        <v>148891</v>
      </c>
      <c r="G38" s="124">
        <v>480591.7</v>
      </c>
      <c r="H38" s="124">
        <v>3227.81</v>
      </c>
      <c r="I38" s="119">
        <v>0</v>
      </c>
      <c r="J38" s="124">
        <v>0</v>
      </c>
      <c r="K38" s="124">
        <v>0</v>
      </c>
    </row>
    <row r="39" spans="1:11" x14ac:dyDescent="0.2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</row>
    <row r="40" spans="1:11" x14ac:dyDescent="0.2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</row>
    <row r="41" spans="1:11" x14ac:dyDescent="0.2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</row>
    <row r="42" spans="1:11" x14ac:dyDescent="0.2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</row>
    <row r="43" spans="1:11" x14ac:dyDescent="0.2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</row>
    <row r="44" spans="1:11" x14ac:dyDescent="0.2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</row>
  </sheetData>
  <mergeCells count="31">
    <mergeCell ref="H22:H23"/>
    <mergeCell ref="I22:I23"/>
    <mergeCell ref="J22:J23"/>
    <mergeCell ref="K22:K23"/>
    <mergeCell ref="A38:B38"/>
    <mergeCell ref="A21:A23"/>
    <mergeCell ref="B21:B23"/>
    <mergeCell ref="C21:E21"/>
    <mergeCell ref="F21:H21"/>
    <mergeCell ref="I21:K21"/>
    <mergeCell ref="C22:C23"/>
    <mergeCell ref="D22:D23"/>
    <mergeCell ref="E22:E23"/>
    <mergeCell ref="F22:F23"/>
    <mergeCell ref="G22:G23"/>
    <mergeCell ref="G3:G4"/>
    <mergeCell ref="H3:H4"/>
    <mergeCell ref="I3:I4"/>
    <mergeCell ref="J3:J4"/>
    <mergeCell ref="K3:K4"/>
    <mergeCell ref="A19:B19"/>
    <mergeCell ref="A1:K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2" manualBreakCount="2">
    <brk id="20" max="16383" man="1"/>
    <brk id="3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Formulas="1" workbookViewId="0">
      <selection activeCell="J14" sqref="J14"/>
    </sheetView>
  </sheetViews>
  <sheetFormatPr defaultColWidth="9.33203125" defaultRowHeight="12.75" x14ac:dyDescent="0.2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</row>
    <row r="2" spans="1:9" x14ac:dyDescent="0.2">
      <c r="A2" s="2"/>
    </row>
    <row r="3" spans="1:9" ht="35.25" customHeight="1" x14ac:dyDescent="0.25">
      <c r="A3" s="3" t="s">
        <v>146</v>
      </c>
      <c r="B3" s="3"/>
      <c r="C3" s="3"/>
      <c r="D3" s="3"/>
      <c r="E3" s="3"/>
      <c r="F3" s="3"/>
      <c r="G3" s="3"/>
    </row>
    <row r="4" spans="1:9" ht="15.75" customHeight="1" x14ac:dyDescent="0.25">
      <c r="B4" s="4"/>
      <c r="C4" s="5" t="s">
        <v>2</v>
      </c>
      <c r="D4" s="6" t="s">
        <v>3</v>
      </c>
      <c r="E4" s="6"/>
    </row>
    <row r="5" spans="1:9" ht="16.5" customHeight="1" thickBot="1" x14ac:dyDescent="0.3">
      <c r="A5" s="7"/>
    </row>
    <row r="6" spans="1:9" ht="14.25" customHeight="1" thickBot="1" x14ac:dyDescent="0.25">
      <c r="A6" s="9" t="s">
        <v>4</v>
      </c>
      <c r="B6" s="11"/>
      <c r="C6" s="11"/>
      <c r="D6" s="11"/>
      <c r="E6" s="10"/>
      <c r="F6" s="8" t="s">
        <v>5</v>
      </c>
      <c r="G6" s="12" t="s">
        <v>6</v>
      </c>
      <c r="H6" s="13"/>
      <c r="I6" s="13"/>
    </row>
    <row r="7" spans="1:9" ht="2.25" hidden="1" customHeight="1" x14ac:dyDescent="0.2">
      <c r="A7" s="14"/>
      <c r="B7" s="15"/>
      <c r="C7" s="15"/>
      <c r="D7" s="15"/>
      <c r="E7" s="16"/>
      <c r="F7" s="17"/>
      <c r="G7" s="18"/>
      <c r="H7" s="19"/>
      <c r="I7" s="19"/>
    </row>
    <row r="8" spans="1:9" ht="34.5" customHeight="1" x14ac:dyDescent="0.2">
      <c r="A8" s="20" t="s">
        <v>7</v>
      </c>
      <c r="B8" s="21"/>
      <c r="C8" s="21"/>
      <c r="D8" s="21"/>
      <c r="E8" s="22"/>
      <c r="F8" s="23"/>
      <c r="G8" s="24" t="s">
        <v>8</v>
      </c>
      <c r="H8" s="25"/>
      <c r="I8" s="25"/>
    </row>
    <row r="9" spans="1:9" ht="25.5" customHeight="1" x14ac:dyDescent="0.2">
      <c r="A9" s="26" t="s">
        <v>9</v>
      </c>
      <c r="B9" s="27"/>
      <c r="C9" s="27"/>
      <c r="D9" s="27"/>
      <c r="E9" s="28"/>
      <c r="F9" s="30" t="s">
        <v>10</v>
      </c>
      <c r="G9" s="24"/>
      <c r="H9" s="25"/>
      <c r="I9" s="25"/>
    </row>
    <row r="10" spans="1:9" ht="13.5" customHeight="1" thickBot="1" x14ac:dyDescent="0.25">
      <c r="A10" s="31" t="s">
        <v>11</v>
      </c>
      <c r="B10" s="33"/>
      <c r="C10" s="33"/>
      <c r="D10" s="33"/>
      <c r="E10" s="32"/>
      <c r="F10" s="29"/>
      <c r="G10" s="24"/>
      <c r="H10" s="25"/>
      <c r="I10" s="25"/>
    </row>
    <row r="11" spans="1:9" ht="29.25" customHeight="1" x14ac:dyDescent="0.2">
      <c r="A11" s="20" t="s">
        <v>12</v>
      </c>
      <c r="B11" s="21"/>
      <c r="C11" s="21"/>
      <c r="D11" s="21"/>
      <c r="E11" s="22"/>
      <c r="F11" s="34"/>
      <c r="G11" s="24"/>
      <c r="H11" s="25"/>
      <c r="I11" s="25"/>
    </row>
    <row r="12" spans="1:9" ht="13.5" customHeight="1" x14ac:dyDescent="0.2">
      <c r="A12" s="35" t="s">
        <v>13</v>
      </c>
      <c r="B12" s="36"/>
      <c r="C12" s="36"/>
      <c r="D12" s="36"/>
      <c r="E12" s="37"/>
      <c r="F12" s="30" t="s">
        <v>14</v>
      </c>
      <c r="G12" s="38"/>
    </row>
    <row r="13" spans="1:9" ht="51.75" customHeight="1" thickBot="1" x14ac:dyDescent="0.25">
      <c r="A13" s="39" t="s">
        <v>15</v>
      </c>
      <c r="B13" s="41"/>
      <c r="C13" s="41"/>
      <c r="D13" s="41"/>
      <c r="E13" s="40"/>
      <c r="F13" s="29"/>
      <c r="G13" s="38"/>
      <c r="H13" s="42"/>
      <c r="I13" s="42" t="s">
        <v>16</v>
      </c>
    </row>
    <row r="14" spans="1:9" ht="25.5" customHeight="1" x14ac:dyDescent="0.2">
      <c r="A14" s="20" t="s">
        <v>17</v>
      </c>
      <c r="B14" s="21"/>
      <c r="C14" s="21"/>
      <c r="D14" s="21"/>
      <c r="E14" s="22"/>
      <c r="F14" s="43" t="s">
        <v>18</v>
      </c>
      <c r="G14" s="38"/>
    </row>
    <row r="15" spans="1:9" ht="12.75" customHeight="1" thickBot="1" x14ac:dyDescent="0.25">
      <c r="A15" s="39" t="s">
        <v>19</v>
      </c>
      <c r="B15" s="41"/>
      <c r="C15" s="41"/>
      <c r="D15" s="41"/>
      <c r="E15" s="40"/>
      <c r="F15" s="29"/>
      <c r="G15" s="38"/>
    </row>
    <row r="16" spans="1:9" ht="13.5" customHeight="1" thickBot="1" x14ac:dyDescent="0.25">
      <c r="A16" s="2"/>
    </row>
    <row r="17" spans="1:9" s="44" customFormat="1" ht="13.5" customHeight="1" thickBot="1" x14ac:dyDescent="0.25">
      <c r="A17" s="45" t="s">
        <v>20</v>
      </c>
      <c r="B17" s="47"/>
      <c r="C17" s="47"/>
      <c r="D17" s="47"/>
      <c r="E17" s="47"/>
      <c r="F17" s="47"/>
      <c r="G17" s="47"/>
      <c r="H17" s="47"/>
      <c r="I17" s="46"/>
    </row>
    <row r="18" spans="1:9" s="44" customFormat="1" ht="14.25" customHeight="1" thickBot="1" x14ac:dyDescent="0.25">
      <c r="A18" s="48" t="s">
        <v>21</v>
      </c>
      <c r="B18" s="50"/>
      <c r="C18" s="50"/>
      <c r="D18" s="50"/>
      <c r="E18" s="50"/>
      <c r="F18" s="50"/>
      <c r="G18" s="50"/>
      <c r="H18" s="50"/>
      <c r="I18" s="49"/>
    </row>
    <row r="19" spans="1:9" s="44" customFormat="1" ht="13.5" customHeight="1" thickBot="1" x14ac:dyDescent="0.25">
      <c r="A19" s="51"/>
      <c r="B19" s="53"/>
      <c r="C19" s="53"/>
      <c r="D19" s="53"/>
      <c r="E19" s="53"/>
      <c r="F19" s="53"/>
      <c r="G19" s="53"/>
      <c r="H19" s="53"/>
      <c r="I19" s="52"/>
    </row>
    <row r="20" spans="1:9" s="44" customFormat="1" ht="13.5" customHeight="1" thickBot="1" x14ac:dyDescent="0.25">
      <c r="A20" s="45" t="s">
        <v>22</v>
      </c>
      <c r="B20" s="47"/>
      <c r="C20" s="47"/>
      <c r="D20" s="47"/>
      <c r="E20" s="47"/>
      <c r="F20" s="47"/>
      <c r="G20" s="47"/>
      <c r="H20" s="47"/>
      <c r="I20" s="46"/>
    </row>
    <row r="21" spans="1:9" s="44" customFormat="1" ht="13.5" customHeight="1" thickBot="1" x14ac:dyDescent="0.25">
      <c r="A21" s="51"/>
      <c r="B21" s="53"/>
      <c r="C21" s="53"/>
      <c r="D21" s="53"/>
      <c r="E21" s="53"/>
      <c r="F21" s="53"/>
      <c r="G21" s="53"/>
      <c r="H21" s="53"/>
      <c r="I21" s="52"/>
    </row>
    <row r="22" spans="1:9" s="44" customFormat="1" ht="13.5" customHeight="1" thickBot="1" x14ac:dyDescent="0.25">
      <c r="A22" s="51"/>
      <c r="B22" s="53"/>
      <c r="C22" s="53"/>
      <c r="D22" s="53"/>
      <c r="E22" s="53"/>
      <c r="F22" s="53"/>
      <c r="G22" s="53"/>
      <c r="H22" s="53"/>
      <c r="I22" s="52"/>
    </row>
    <row r="23" spans="1:9" s="44" customFormat="1" ht="13.5" customHeight="1" thickBot="1" x14ac:dyDescent="0.25">
      <c r="A23" s="54" t="s">
        <v>23</v>
      </c>
      <c r="B23" s="56" t="s">
        <v>24</v>
      </c>
      <c r="C23" s="58"/>
      <c r="D23" s="58"/>
      <c r="E23" s="58"/>
      <c r="F23" s="58"/>
      <c r="G23" s="58"/>
      <c r="H23" s="58"/>
      <c r="I23" s="57"/>
    </row>
    <row r="24" spans="1:9" s="44" customFormat="1" ht="67.5" customHeight="1" thickBot="1" x14ac:dyDescent="0.25">
      <c r="A24" s="55"/>
      <c r="B24" s="59" t="s">
        <v>25</v>
      </c>
      <c r="C24" s="59" t="s">
        <v>26</v>
      </c>
      <c r="D24" s="59" t="s">
        <v>27</v>
      </c>
      <c r="E24" s="59" t="s">
        <v>28</v>
      </c>
      <c r="F24" s="59" t="s">
        <v>29</v>
      </c>
      <c r="G24" s="59" t="s">
        <v>30</v>
      </c>
      <c r="H24" s="59"/>
      <c r="I24" s="59" t="s">
        <v>31</v>
      </c>
    </row>
    <row r="25" spans="1:9" s="60" customFormat="1" ht="13.5" customHeight="1" thickBot="1" x14ac:dyDescent="0.25">
      <c r="A25" s="61">
        <v>1</v>
      </c>
      <c r="B25" s="62">
        <v>2</v>
      </c>
      <c r="C25" s="62">
        <v>3</v>
      </c>
      <c r="D25" s="63">
        <v>4</v>
      </c>
      <c r="E25" s="62">
        <v>5</v>
      </c>
      <c r="F25" s="62">
        <v>6</v>
      </c>
      <c r="G25" s="62">
        <v>7</v>
      </c>
      <c r="H25" s="62">
        <v>8</v>
      </c>
      <c r="I25" s="64">
        <v>9</v>
      </c>
    </row>
    <row r="26" spans="1:9" s="44" customFormat="1" x14ac:dyDescent="0.2">
      <c r="A26" s="65" t="s">
        <v>32</v>
      </c>
      <c r="B26" s="65"/>
      <c r="C26" s="65"/>
      <c r="D26" s="65"/>
      <c r="E26" s="65"/>
      <c r="F26" s="65"/>
    </row>
    <row r="27" spans="1:9" s="44" customFormat="1" x14ac:dyDescent="0.2"/>
  </sheetData>
  <mergeCells count="26"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  <mergeCell ref="A11:E11"/>
    <mergeCell ref="A12:E12"/>
    <mergeCell ref="F12:F13"/>
    <mergeCell ref="A13:E13"/>
    <mergeCell ref="A14:E14"/>
    <mergeCell ref="F14:F15"/>
    <mergeCell ref="A15:E15"/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</mergeCells>
  <pageMargins left="0.59055118110236227" right="0.39370078740157483" top="0.39370078740157483" bottom="0.39370078740157483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workbookViewId="0">
      <selection activeCell="E23" sqref="E23"/>
    </sheetView>
  </sheetViews>
  <sheetFormatPr defaultColWidth="9.33203125" defaultRowHeight="11.25" customHeight="1" x14ac:dyDescent="0.2"/>
  <cols>
    <col min="1" max="1" width="42" style="67" customWidth="1"/>
    <col min="2" max="2" width="6.33203125" style="68" customWidth="1"/>
    <col min="3" max="3" width="10.5" style="69" customWidth="1"/>
    <col min="4" max="4" width="19.1640625" style="70" customWidth="1"/>
    <col min="5" max="5" width="20.83203125" style="70" customWidth="1"/>
    <col min="6" max="6" width="9.33203125" style="66" hidden="1" customWidth="1"/>
    <col min="7" max="7" width="9.33203125" style="71" hidden="1" customWidth="1"/>
    <col min="8" max="9" width="9.33203125" style="66" hidden="1" customWidth="1"/>
    <col min="10" max="11" width="9.33203125" style="71" hidden="1" customWidth="1"/>
    <col min="12" max="16384" width="9.33203125" style="66"/>
  </cols>
  <sheetData>
    <row r="2" spans="1:11" s="72" customFormat="1" ht="67.5" customHeight="1" x14ac:dyDescent="0.2">
      <c r="A2" s="73" t="s">
        <v>33</v>
      </c>
      <c r="B2" s="74" t="s">
        <v>34</v>
      </c>
      <c r="C2" s="75" t="s">
        <v>147</v>
      </c>
      <c r="D2" s="76" t="s">
        <v>36</v>
      </c>
      <c r="E2" s="77" t="s">
        <v>37</v>
      </c>
      <c r="G2" s="78"/>
      <c r="J2" s="78"/>
      <c r="K2" s="78"/>
    </row>
    <row r="3" spans="1:11" s="79" customFormat="1" ht="11.25" customHeight="1" x14ac:dyDescent="0.2">
      <c r="A3" s="80" t="s">
        <v>38</v>
      </c>
      <c r="B3" s="81" t="s">
        <v>39</v>
      </c>
      <c r="C3" s="82">
        <v>1</v>
      </c>
      <c r="D3" s="82">
        <v>2</v>
      </c>
      <c r="E3" s="82">
        <v>3</v>
      </c>
      <c r="G3" s="83"/>
      <c r="J3" s="83"/>
      <c r="K3" s="83"/>
    </row>
    <row r="4" spans="1:11" ht="55.5" customHeight="1" x14ac:dyDescent="0.2">
      <c r="A4" s="84" t="s">
        <v>40</v>
      </c>
      <c r="B4" s="81" t="s">
        <v>41</v>
      </c>
      <c r="C4" s="85">
        <v>148891</v>
      </c>
      <c r="D4" s="86">
        <v>480591.6</v>
      </c>
      <c r="E4" s="86">
        <v>3227.81</v>
      </c>
      <c r="F4" s="66" t="e">
        <f>[1]Dodatok1!#REF!</f>
        <v>#REF!</v>
      </c>
      <c r="G4" s="87" t="e">
        <f t="shared" ref="G4:G15" si="0">F4-C4</f>
        <v>#REF!</v>
      </c>
      <c r="H4" s="69">
        <f>SUM(C5:C15)</f>
        <v>128695</v>
      </c>
      <c r="I4" s="70">
        <f>SUM(D5:D17)</f>
        <v>480591.6</v>
      </c>
      <c r="J4" s="87">
        <f>H4-C4</f>
        <v>-20196</v>
      </c>
      <c r="K4" s="88">
        <f>I4-D4</f>
        <v>0</v>
      </c>
    </row>
    <row r="5" spans="1:11" ht="12.75" customHeight="1" x14ac:dyDescent="0.2">
      <c r="A5" s="84" t="s">
        <v>42</v>
      </c>
      <c r="B5" s="81" t="s">
        <v>43</v>
      </c>
      <c r="C5" s="85">
        <v>77</v>
      </c>
      <c r="D5" s="86">
        <v>44.8</v>
      </c>
      <c r="E5" s="86">
        <v>581.82000000000005</v>
      </c>
      <c r="F5" s="66" t="e">
        <f>[1]Dodatok1!#REF!</f>
        <v>#REF!</v>
      </c>
      <c r="G5" s="87" t="e">
        <f t="shared" si="0"/>
        <v>#REF!</v>
      </c>
    </row>
    <row r="6" spans="1:11" ht="12.75" customHeight="1" x14ac:dyDescent="0.2">
      <c r="A6" s="84" t="s">
        <v>44</v>
      </c>
      <c r="B6" s="81" t="s">
        <v>45</v>
      </c>
      <c r="C6" s="85">
        <v>135</v>
      </c>
      <c r="D6" s="86">
        <v>116</v>
      </c>
      <c r="E6" s="86">
        <v>859.26</v>
      </c>
      <c r="F6" s="66" t="e">
        <f>[1]Dodatok1!#REF!</f>
        <v>#REF!</v>
      </c>
      <c r="G6" s="87" t="e">
        <f t="shared" si="0"/>
        <v>#REF!</v>
      </c>
    </row>
    <row r="7" spans="1:11" ht="12.75" customHeight="1" x14ac:dyDescent="0.2">
      <c r="A7" s="84" t="s">
        <v>46</v>
      </c>
      <c r="B7" s="81" t="s">
        <v>47</v>
      </c>
      <c r="C7" s="85">
        <v>563</v>
      </c>
      <c r="D7" s="86">
        <v>586.29999999999995</v>
      </c>
      <c r="E7" s="86">
        <v>1041.3900000000001</v>
      </c>
      <c r="F7" s="66" t="e">
        <f>[1]Dodatok1!#REF!</f>
        <v>#REF!</v>
      </c>
      <c r="G7" s="87" t="e">
        <f t="shared" si="0"/>
        <v>#REF!</v>
      </c>
    </row>
    <row r="8" spans="1:11" ht="12.75" customHeight="1" x14ac:dyDescent="0.2">
      <c r="A8" s="84" t="s">
        <v>48</v>
      </c>
      <c r="B8" s="81" t="s">
        <v>49</v>
      </c>
      <c r="C8" s="85">
        <v>29</v>
      </c>
      <c r="D8" s="86">
        <v>33.200000000000003</v>
      </c>
      <c r="E8" s="86">
        <v>1144.83</v>
      </c>
      <c r="F8" s="66" t="e">
        <f>[1]Dodatok1!#REF!</f>
        <v>#REF!</v>
      </c>
      <c r="G8" s="87" t="e">
        <f t="shared" si="0"/>
        <v>#REF!</v>
      </c>
    </row>
    <row r="9" spans="1:11" ht="12.75" customHeight="1" x14ac:dyDescent="0.2">
      <c r="A9" s="84" t="s">
        <v>50</v>
      </c>
      <c r="B9" s="81" t="s">
        <v>51</v>
      </c>
      <c r="C9" s="85">
        <v>13</v>
      </c>
      <c r="D9" s="86">
        <v>16.3</v>
      </c>
      <c r="E9" s="86">
        <v>1254.8499999999999</v>
      </c>
      <c r="F9" s="66" t="e">
        <f>[1]Dodatok1!#REF!</f>
        <v>#REF!</v>
      </c>
      <c r="G9" s="87" t="e">
        <f t="shared" si="0"/>
        <v>#REF!</v>
      </c>
    </row>
    <row r="10" spans="1:11" ht="12.75" customHeight="1" x14ac:dyDescent="0.2">
      <c r="A10" s="84" t="s">
        <v>52</v>
      </c>
      <c r="B10" s="81" t="s">
        <v>53</v>
      </c>
      <c r="C10" s="85">
        <v>13</v>
      </c>
      <c r="D10" s="86">
        <v>17.600000000000001</v>
      </c>
      <c r="E10" s="86">
        <v>1353.85</v>
      </c>
      <c r="F10" s="66" t="e">
        <f>[1]Dodatok1!#REF!</f>
        <v>#REF!</v>
      </c>
      <c r="G10" s="87" t="e">
        <f t="shared" si="0"/>
        <v>#REF!</v>
      </c>
    </row>
    <row r="11" spans="1:11" ht="12.75" customHeight="1" x14ac:dyDescent="0.2">
      <c r="A11" s="84" t="s">
        <v>54</v>
      </c>
      <c r="B11" s="81" t="s">
        <v>55</v>
      </c>
      <c r="C11" s="85">
        <v>16</v>
      </c>
      <c r="D11" s="86">
        <v>23.1</v>
      </c>
      <c r="E11" s="86">
        <v>1443.75</v>
      </c>
      <c r="F11" s="66" t="e">
        <f>[1]Dodatok1!#REF!</f>
        <v>#REF!</v>
      </c>
      <c r="G11" s="87" t="e">
        <f t="shared" si="0"/>
        <v>#REF!</v>
      </c>
    </row>
    <row r="12" spans="1:11" ht="12.75" customHeight="1" x14ac:dyDescent="0.2">
      <c r="A12" s="84" t="s">
        <v>56</v>
      </c>
      <c r="B12" s="81" t="s">
        <v>57</v>
      </c>
      <c r="C12" s="85">
        <v>25636</v>
      </c>
      <c r="D12" s="86">
        <v>44151.199999999997</v>
      </c>
      <c r="E12" s="86">
        <v>1722.24</v>
      </c>
      <c r="F12" s="66" t="e">
        <f>[1]Dodatok1!#REF!</f>
        <v>#REF!</v>
      </c>
      <c r="G12" s="87" t="e">
        <f t="shared" si="0"/>
        <v>#REF!</v>
      </c>
    </row>
    <row r="13" spans="1:11" ht="12.75" customHeight="1" x14ac:dyDescent="0.2">
      <c r="A13" s="84" t="s">
        <v>58</v>
      </c>
      <c r="B13" s="81" t="s">
        <v>59</v>
      </c>
      <c r="C13" s="85">
        <v>71307</v>
      </c>
      <c r="D13" s="86">
        <v>161528.70000000001</v>
      </c>
      <c r="E13" s="86">
        <v>2265.2600000000002</v>
      </c>
      <c r="F13" s="66" t="e">
        <f>[1]Dodatok1!#REF!</f>
        <v>#REF!</v>
      </c>
      <c r="G13" s="87" t="e">
        <f t="shared" si="0"/>
        <v>#REF!</v>
      </c>
    </row>
    <row r="14" spans="1:11" ht="12.75" customHeight="1" x14ac:dyDescent="0.2">
      <c r="A14" s="84" t="s">
        <v>60</v>
      </c>
      <c r="B14" s="81" t="s">
        <v>61</v>
      </c>
      <c r="C14" s="85">
        <v>19047</v>
      </c>
      <c r="D14" s="86">
        <v>66028.800000000003</v>
      </c>
      <c r="E14" s="86">
        <v>3466.62</v>
      </c>
      <c r="F14" s="66" t="e">
        <f>[1]Dodatok1!#REF!</f>
        <v>#REF!</v>
      </c>
      <c r="G14" s="87" t="e">
        <f t="shared" si="0"/>
        <v>#REF!</v>
      </c>
    </row>
    <row r="15" spans="1:11" ht="12.75" customHeight="1" x14ac:dyDescent="0.2">
      <c r="A15" s="84" t="s">
        <v>62</v>
      </c>
      <c r="B15" s="81" t="s">
        <v>63</v>
      </c>
      <c r="C15" s="85">
        <v>11859</v>
      </c>
      <c r="D15" s="86">
        <v>52779.8</v>
      </c>
      <c r="E15" s="86">
        <v>4450.6099999999997</v>
      </c>
      <c r="F15" s="66" t="e">
        <f>[1]Dodatok1!#REF!</f>
        <v>#REF!</v>
      </c>
      <c r="G15" s="87" t="e">
        <f t="shared" si="0"/>
        <v>#REF!</v>
      </c>
    </row>
    <row r="16" spans="1:11" ht="12.75" customHeight="1" x14ac:dyDescent="0.2">
      <c r="A16" s="84" t="s">
        <v>64</v>
      </c>
      <c r="B16" s="81" t="s">
        <v>65</v>
      </c>
      <c r="C16" s="85">
        <v>17205</v>
      </c>
      <c r="D16" s="86">
        <v>115581.8</v>
      </c>
      <c r="E16" s="86">
        <v>6717.92</v>
      </c>
      <c r="G16" s="87"/>
    </row>
    <row r="17" spans="1:11" ht="12.75" customHeight="1" x14ac:dyDescent="0.2">
      <c r="A17" s="84" t="s">
        <v>66</v>
      </c>
      <c r="B17" s="89" t="s">
        <v>67</v>
      </c>
      <c r="C17" s="85">
        <v>2991</v>
      </c>
      <c r="D17" s="86">
        <v>39684</v>
      </c>
      <c r="E17" s="86">
        <v>13267.8</v>
      </c>
      <c r="F17" s="66" t="e">
        <f>[1]Dodatok1!#REF!</f>
        <v>#REF!</v>
      </c>
      <c r="G17" s="87" t="e">
        <f t="shared" ref="G17:G26" si="1">F17-C17</f>
        <v>#REF!</v>
      </c>
    </row>
    <row r="18" spans="1:11" ht="45.75" customHeight="1" x14ac:dyDescent="0.2">
      <c r="A18" s="84" t="s">
        <v>68</v>
      </c>
      <c r="B18" s="89" t="s">
        <v>69</v>
      </c>
      <c r="C18" s="85">
        <v>106521</v>
      </c>
      <c r="D18" s="86">
        <v>369850.7</v>
      </c>
      <c r="E18" s="86">
        <v>3472.09</v>
      </c>
      <c r="F18" s="69" t="e">
        <f>'[2]Dodatok 2'!#REF!</f>
        <v>#REF!</v>
      </c>
      <c r="G18" s="87" t="e">
        <f t="shared" si="1"/>
        <v>#REF!</v>
      </c>
      <c r="H18" s="69">
        <f>SUM(C18:C23)</f>
        <v>148891</v>
      </c>
      <c r="I18" s="70">
        <f>SUM(D18:D23)</f>
        <v>480591.6</v>
      </c>
      <c r="J18" s="87">
        <f>H18-C4</f>
        <v>0</v>
      </c>
      <c r="K18" s="88">
        <f>I18-D4</f>
        <v>0</v>
      </c>
    </row>
    <row r="19" spans="1:11" ht="14.25" customHeight="1" x14ac:dyDescent="0.2">
      <c r="A19" s="84" t="s">
        <v>70</v>
      </c>
      <c r="B19" s="89" t="s">
        <v>71</v>
      </c>
      <c r="C19" s="85">
        <v>31796</v>
      </c>
      <c r="D19" s="86">
        <v>81490.5</v>
      </c>
      <c r="E19" s="86">
        <v>2562.92</v>
      </c>
      <c r="F19" s="69" t="e">
        <f>'[2]Dodatok 2'!#REF!</f>
        <v>#REF!</v>
      </c>
      <c r="G19" s="87" t="e">
        <f t="shared" si="1"/>
        <v>#REF!</v>
      </c>
    </row>
    <row r="20" spans="1:11" ht="14.25" customHeight="1" x14ac:dyDescent="0.2">
      <c r="A20" s="84" t="s">
        <v>72</v>
      </c>
      <c r="B20" s="89" t="s">
        <v>73</v>
      </c>
      <c r="C20" s="85">
        <v>5213</v>
      </c>
      <c r="D20" s="86">
        <v>11042.8</v>
      </c>
      <c r="E20" s="86">
        <v>2118.3200000000002</v>
      </c>
      <c r="F20" s="69" t="e">
        <f>'[2]Dodatok 2'!#REF!</f>
        <v>#REF!</v>
      </c>
      <c r="G20" s="87" t="e">
        <f t="shared" si="1"/>
        <v>#REF!</v>
      </c>
    </row>
    <row r="21" spans="1:11" ht="14.25" customHeight="1" x14ac:dyDescent="0.2">
      <c r="A21" s="84" t="s">
        <v>74</v>
      </c>
      <c r="B21" s="89" t="s">
        <v>75</v>
      </c>
      <c r="C21" s="85">
        <v>3936</v>
      </c>
      <c r="D21" s="86">
        <v>13924</v>
      </c>
      <c r="E21" s="86">
        <v>3537.6</v>
      </c>
      <c r="F21" s="69" t="e">
        <f>'[2]Dodatok 2'!#REF!</f>
        <v>#REF!</v>
      </c>
      <c r="G21" s="87" t="e">
        <f t="shared" si="1"/>
        <v>#REF!</v>
      </c>
    </row>
    <row r="22" spans="1:11" ht="14.25" customHeight="1" x14ac:dyDescent="0.2">
      <c r="A22" s="84" t="s">
        <v>76</v>
      </c>
      <c r="B22" s="89" t="s">
        <v>77</v>
      </c>
      <c r="C22" s="85">
        <v>1394</v>
      </c>
      <c r="D22" s="86">
        <v>2386.5</v>
      </c>
      <c r="E22" s="86">
        <v>1712</v>
      </c>
      <c r="F22" s="69" t="e">
        <f>'[2]Dodatok 2'!#REF!</f>
        <v>#REF!</v>
      </c>
      <c r="G22" s="87" t="e">
        <f t="shared" si="1"/>
        <v>#REF!</v>
      </c>
    </row>
    <row r="23" spans="1:11" ht="14.25" customHeight="1" x14ac:dyDescent="0.2">
      <c r="A23" s="84" t="s">
        <v>78</v>
      </c>
      <c r="B23" s="89" t="s">
        <v>79</v>
      </c>
      <c r="C23" s="85">
        <v>31</v>
      </c>
      <c r="D23" s="86">
        <v>1897.1</v>
      </c>
      <c r="E23" s="86">
        <v>61196.9</v>
      </c>
      <c r="F23" s="69" t="e">
        <f>'[2]Dodatok 2'!#REF!</f>
        <v>#REF!</v>
      </c>
      <c r="G23" s="87" t="e">
        <f t="shared" si="1"/>
        <v>#REF!</v>
      </c>
    </row>
    <row r="24" spans="1:11" ht="42.75" customHeight="1" x14ac:dyDescent="0.2">
      <c r="A24" s="84" t="s">
        <v>80</v>
      </c>
      <c r="B24" s="89" t="s">
        <v>81</v>
      </c>
      <c r="C24" s="85">
        <v>898</v>
      </c>
      <c r="D24" s="86">
        <v>919.9</v>
      </c>
      <c r="E24" s="86">
        <v>1024.3900000000001</v>
      </c>
      <c r="F24" s="69" t="e">
        <f>'[3]Dodatok 3'!#REF!</f>
        <v>#REF!</v>
      </c>
      <c r="G24" s="87" t="e">
        <f t="shared" si="1"/>
        <v>#REF!</v>
      </c>
      <c r="H24" s="69">
        <f>SUM(C24:C26)</f>
        <v>148891</v>
      </c>
      <c r="I24" s="70">
        <f>SUM(D24:D26)</f>
        <v>480591.6</v>
      </c>
      <c r="J24" s="87">
        <f>H24-C4</f>
        <v>0</v>
      </c>
      <c r="K24" s="88">
        <f>I24-D4</f>
        <v>0</v>
      </c>
    </row>
    <row r="25" spans="1:11" ht="11.25" customHeight="1" x14ac:dyDescent="0.2">
      <c r="A25" s="84" t="s">
        <v>82</v>
      </c>
      <c r="B25" s="89" t="s">
        <v>83</v>
      </c>
      <c r="C25" s="85">
        <v>23022</v>
      </c>
      <c r="D25" s="86">
        <v>39413.699999999997</v>
      </c>
      <c r="E25" s="86">
        <v>1712</v>
      </c>
      <c r="F25" s="69" t="e">
        <f>'[3]Dodatok 3'!#REF!</f>
        <v>#REF!</v>
      </c>
      <c r="G25" s="87" t="e">
        <f t="shared" si="1"/>
        <v>#REF!</v>
      </c>
    </row>
    <row r="26" spans="1:11" ht="11.25" customHeight="1" x14ac:dyDescent="0.2">
      <c r="A26" s="84" t="s">
        <v>84</v>
      </c>
      <c r="B26" s="89" t="s">
        <v>85</v>
      </c>
      <c r="C26" s="85">
        <v>124971</v>
      </c>
      <c r="D26" s="86">
        <v>440258</v>
      </c>
      <c r="E26" s="86">
        <v>3522.88</v>
      </c>
      <c r="F26" s="69" t="e">
        <f>'[3]Dodatok 3'!#REF!</f>
        <v>#REF!</v>
      </c>
      <c r="G26" s="87" t="e">
        <f t="shared" si="1"/>
        <v>#REF!</v>
      </c>
    </row>
    <row r="27" spans="1:11" s="92" customFormat="1" ht="22.5" customHeight="1" x14ac:dyDescent="0.2">
      <c r="A27" s="84" t="s">
        <v>148</v>
      </c>
      <c r="B27" s="89" t="s">
        <v>87</v>
      </c>
      <c r="C27" s="85">
        <v>0</v>
      </c>
      <c r="D27" s="86">
        <v>0</v>
      </c>
      <c r="E27" s="86">
        <v>0</v>
      </c>
      <c r="F27" s="90"/>
      <c r="G27" s="90"/>
    </row>
    <row r="28" spans="1:11" ht="22.5" customHeight="1" x14ac:dyDescent="0.2">
      <c r="A28" s="84" t="s">
        <v>88</v>
      </c>
      <c r="B28" s="89" t="s">
        <v>89</v>
      </c>
      <c r="C28" s="85">
        <v>0</v>
      </c>
      <c r="D28" s="86">
        <v>0</v>
      </c>
      <c r="E28" s="86">
        <v>0</v>
      </c>
    </row>
    <row r="29" spans="1:11" s="92" customFormat="1" ht="6.75" customHeight="1" x14ac:dyDescent="0.2">
      <c r="A29" s="93"/>
      <c r="B29" s="94"/>
      <c r="C29" s="95"/>
      <c r="D29" s="96"/>
      <c r="E29" s="96"/>
    </row>
    <row r="30" spans="1:11" ht="11.25" customHeight="1" x14ac:dyDescent="0.2">
      <c r="A30" s="97" t="s">
        <v>90</v>
      </c>
      <c r="B30" s="97"/>
      <c r="C30" s="97"/>
      <c r="D30" s="97"/>
      <c r="E30" s="97"/>
      <c r="G30" s="66"/>
      <c r="H30" s="71"/>
      <c r="I30" s="71"/>
      <c r="J30" s="66"/>
      <c r="K30" s="66"/>
    </row>
    <row r="31" spans="1:11" ht="11.25" customHeight="1" x14ac:dyDescent="0.2">
      <c r="A31" s="97"/>
      <c r="B31" s="97"/>
      <c r="C31" s="97"/>
      <c r="D31" s="97"/>
      <c r="E31" s="97"/>
      <c r="G31" s="66"/>
      <c r="H31" s="71"/>
      <c r="I31" s="71"/>
      <c r="J31" s="66"/>
      <c r="K31" s="66"/>
    </row>
    <row r="32" spans="1:11" ht="40.5" customHeight="1" x14ac:dyDescent="0.2">
      <c r="A32" s="98" t="s">
        <v>91</v>
      </c>
      <c r="B32" s="98"/>
      <c r="C32" s="98"/>
      <c r="D32" s="98" t="s">
        <v>92</v>
      </c>
      <c r="E32" s="98"/>
      <c r="F32" s="98"/>
      <c r="G32" s="98"/>
    </row>
    <row r="34" spans="1:3" ht="22.5" customHeight="1" x14ac:dyDescent="0.2">
      <c r="A34" s="98" t="s">
        <v>93</v>
      </c>
      <c r="B34" s="98"/>
      <c r="C34" s="98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/>
  <headerFooter>
    <oddFooter>&amp;R&amp;6&amp;P/&amp;N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workbookViewId="0">
      <selection activeCell="G9" sqref="G9"/>
    </sheetView>
  </sheetViews>
  <sheetFormatPr defaultColWidth="9.33203125" defaultRowHeight="12.75" x14ac:dyDescent="0.2"/>
  <cols>
    <col min="3" max="3" width="16.33203125" customWidth="1"/>
    <col min="6" max="6" width="14.1640625" customWidth="1"/>
  </cols>
  <sheetData>
    <row r="2" spans="2:7" x14ac:dyDescent="0.2">
      <c r="B2" s="2" t="s">
        <v>94</v>
      </c>
      <c r="G2" s="2" t="s">
        <v>95</v>
      </c>
    </row>
    <row r="3" spans="2:7" x14ac:dyDescent="0.2">
      <c r="B3" s="2" t="s">
        <v>41</v>
      </c>
      <c r="C3" s="85">
        <f>'5pf (раб)'!C4</f>
        <v>148891</v>
      </c>
      <c r="D3" s="2" t="s">
        <v>96</v>
      </c>
      <c r="E3" s="2" t="s">
        <v>97</v>
      </c>
      <c r="F3" s="85">
        <f>SUM('5pf (раб)'!C5:C17)</f>
        <v>148891</v>
      </c>
      <c r="G3" t="str">
        <f>IF(F3=C3,"+","-")</f>
        <v>+</v>
      </c>
    </row>
    <row r="4" spans="2:7" x14ac:dyDescent="0.2">
      <c r="B4" s="2" t="s">
        <v>41</v>
      </c>
      <c r="C4" s="85">
        <f>'5pf (раб)'!C4</f>
        <v>148891</v>
      </c>
      <c r="D4" s="2" t="s">
        <v>96</v>
      </c>
      <c r="E4" s="2" t="s">
        <v>98</v>
      </c>
      <c r="F4" s="85">
        <f>SUM('5pf (раб)'!C18:C23)</f>
        <v>148891</v>
      </c>
      <c r="G4" t="str">
        <f>IF(F4=C4,"+","-")</f>
        <v>+</v>
      </c>
    </row>
    <row r="5" spans="2:7" x14ac:dyDescent="0.2">
      <c r="B5" s="2" t="s">
        <v>41</v>
      </c>
      <c r="C5" s="85">
        <f>'5pf (раб)'!C4</f>
        <v>148891</v>
      </c>
      <c r="D5" s="2" t="s">
        <v>96</v>
      </c>
      <c r="E5" s="2" t="s">
        <v>99</v>
      </c>
      <c r="F5" s="85">
        <f>SUM('5pf (раб)'!C24:C26)</f>
        <v>148891</v>
      </c>
      <c r="G5" t="str">
        <f>IF(F5=C5,"+","-")</f>
        <v>+</v>
      </c>
    </row>
    <row r="6" spans="2:7" x14ac:dyDescent="0.2">
      <c r="B6" s="2" t="s">
        <v>41</v>
      </c>
      <c r="C6" s="85">
        <f>'5pf (раб)'!C4</f>
        <v>148891</v>
      </c>
      <c r="D6" s="2" t="s">
        <v>100</v>
      </c>
      <c r="E6" s="2" t="s">
        <v>87</v>
      </c>
      <c r="F6" s="85">
        <f>'5pf (раб)'!C27</f>
        <v>0</v>
      </c>
      <c r="G6" t="str">
        <f>IF(F6&lt;=C6,"+","-")</f>
        <v>+</v>
      </c>
    </row>
    <row r="8" spans="2:7" x14ac:dyDescent="0.2">
      <c r="B8" s="2" t="s">
        <v>102</v>
      </c>
    </row>
    <row r="9" spans="2:7" x14ac:dyDescent="0.2">
      <c r="B9" s="2" t="s">
        <v>41</v>
      </c>
      <c r="C9" s="86">
        <f>'5pf (раб)'!D4</f>
        <v>480591.6</v>
      </c>
      <c r="D9" s="2" t="s">
        <v>96</v>
      </c>
      <c r="E9" s="2" t="s">
        <v>97</v>
      </c>
      <c r="F9" s="86">
        <f>SUM('5pf (раб)'!D5:D17)</f>
        <v>480591.6</v>
      </c>
      <c r="G9" t="str">
        <f>IF(F9=C9,"+","-")</f>
        <v>+</v>
      </c>
    </row>
    <row r="10" spans="2:7" x14ac:dyDescent="0.2">
      <c r="B10" s="2" t="s">
        <v>41</v>
      </c>
      <c r="C10" s="86">
        <f>'5pf (раб)'!D4</f>
        <v>480591.6</v>
      </c>
      <c r="D10" s="2" t="s">
        <v>96</v>
      </c>
      <c r="E10" s="2" t="s">
        <v>98</v>
      </c>
      <c r="F10" s="86">
        <f>SUM('5pf (раб)'!D18:D23)</f>
        <v>480591.6</v>
      </c>
      <c r="G10" t="str">
        <f>IF(F10=C10,"+","-")</f>
        <v>+</v>
      </c>
    </row>
    <row r="11" spans="2:7" x14ac:dyDescent="0.2">
      <c r="B11" s="2" t="s">
        <v>41</v>
      </c>
      <c r="C11" s="86">
        <f>'5pf (раб)'!D4</f>
        <v>480591.6</v>
      </c>
      <c r="D11" s="2" t="s">
        <v>96</v>
      </c>
      <c r="E11" s="2" t="s">
        <v>99</v>
      </c>
      <c r="F11" s="86">
        <f>SUM('5pf (раб)'!D24:D26)</f>
        <v>480591.6</v>
      </c>
      <c r="G11" t="str">
        <f>IF(F11=C11,"+","-")</f>
        <v>+</v>
      </c>
    </row>
    <row r="12" spans="2:7" x14ac:dyDescent="0.2">
      <c r="B12" s="2" t="s">
        <v>41</v>
      </c>
      <c r="C12" s="86">
        <f>'5pf (раб)'!D4</f>
        <v>480591.6</v>
      </c>
      <c r="D12" s="2" t="s">
        <v>100</v>
      </c>
      <c r="E12" s="2" t="s">
        <v>87</v>
      </c>
      <c r="F12" s="86">
        <f>'5pf (раб)'!D27</f>
        <v>0</v>
      </c>
      <c r="G12" t="str">
        <f>IF(F12&lt;=C12,"+","-")</f>
        <v>+</v>
      </c>
    </row>
  </sheetData>
  <conditionalFormatting sqref="G3:G12">
    <cfRule type="cellIs" dxfId="1" priority="0" operator="equal">
      <formula>"+"</formula>
    </cfRule>
    <cfRule type="cellIs" dxfId="0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5"/>
  <sheetViews>
    <sheetView topLeftCell="A51" workbookViewId="0">
      <selection activeCell="I76" sqref="I76"/>
    </sheetView>
  </sheetViews>
  <sheetFormatPr defaultColWidth="9.33203125" defaultRowHeight="11.25" customHeight="1" x14ac:dyDescent="0.2"/>
  <cols>
    <col min="1" max="1" width="4.33203125" style="92" customWidth="1"/>
    <col min="2" max="2" width="33" style="92" customWidth="1"/>
    <col min="3" max="3" width="11" style="92" customWidth="1"/>
    <col min="4" max="4" width="14.1640625" style="92" customWidth="1"/>
    <col min="5" max="5" width="10.33203125" style="92" customWidth="1"/>
    <col min="6" max="6" width="11" style="92" customWidth="1"/>
    <col min="7" max="7" width="14.1640625" style="92" customWidth="1"/>
    <col min="8" max="8" width="10.33203125" style="92" customWidth="1"/>
    <col min="9" max="9" width="11" style="92" customWidth="1"/>
    <col min="10" max="10" width="14.1640625" style="92" customWidth="1"/>
    <col min="11" max="11" width="10.33203125" style="92" customWidth="1"/>
    <col min="12" max="14" width="9.33203125" style="92"/>
    <col min="15" max="15" width="11.6640625" style="92" bestFit="1" customWidth="1"/>
    <col min="16" max="16" width="9.33203125" style="92"/>
    <col min="17" max="17" width="12.6640625" style="92" bestFit="1" customWidth="1"/>
    <col min="18" max="30" width="9.33203125" style="92"/>
    <col min="31" max="31" width="12.1640625" style="92" bestFit="1" customWidth="1"/>
    <col min="32" max="32" width="9.33203125" style="90"/>
    <col min="33" max="16384" width="9.33203125" style="92"/>
  </cols>
  <sheetData>
    <row r="1" spans="1:32" ht="11.25" customHeight="1" x14ac:dyDescent="0.2">
      <c r="A1" s="99" t="s">
        <v>149</v>
      </c>
      <c r="B1" s="99"/>
      <c r="C1" s="99"/>
      <c r="D1" s="99"/>
      <c r="E1" s="99"/>
      <c r="F1" s="99"/>
      <c r="G1" s="100"/>
    </row>
    <row r="2" spans="1:32" ht="18" customHeight="1" x14ac:dyDescent="0.2">
      <c r="A2" s="101" t="s">
        <v>104</v>
      </c>
      <c r="B2" s="101" t="s">
        <v>105</v>
      </c>
      <c r="C2" s="104" t="s">
        <v>106</v>
      </c>
      <c r="D2" s="105"/>
      <c r="E2" s="105"/>
      <c r="F2" s="104" t="s">
        <v>42</v>
      </c>
      <c r="G2" s="105"/>
      <c r="H2" s="105"/>
      <c r="I2" s="104" t="s">
        <v>44</v>
      </c>
      <c r="J2" s="105"/>
      <c r="K2" s="106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8"/>
    </row>
    <row r="3" spans="1:32" ht="28.5" customHeight="1" x14ac:dyDescent="0.2">
      <c r="A3" s="103"/>
      <c r="B3" s="103"/>
      <c r="C3" s="101" t="s">
        <v>107</v>
      </c>
      <c r="D3" s="101" t="s">
        <v>108</v>
      </c>
      <c r="E3" s="101" t="s">
        <v>109</v>
      </c>
      <c r="F3" s="101" t="s">
        <v>107</v>
      </c>
      <c r="G3" s="101" t="s">
        <v>108</v>
      </c>
      <c r="H3" s="101" t="s">
        <v>109</v>
      </c>
      <c r="I3" s="101" t="s">
        <v>107</v>
      </c>
      <c r="J3" s="101" t="s">
        <v>108</v>
      </c>
      <c r="K3" s="101" t="s">
        <v>109</v>
      </c>
      <c r="AF3" s="109"/>
    </row>
    <row r="4" spans="1:32" ht="36.75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AF4" s="109"/>
    </row>
    <row r="5" spans="1:32" ht="11.25" customHeight="1" x14ac:dyDescent="0.2">
      <c r="A5" s="110" t="s">
        <v>110</v>
      </c>
      <c r="B5" s="110" t="s">
        <v>111</v>
      </c>
      <c r="C5" s="111">
        <v>7862</v>
      </c>
      <c r="D5" s="112">
        <v>21558.2</v>
      </c>
      <c r="E5" s="113">
        <v>2742.1</v>
      </c>
      <c r="F5" s="111">
        <v>3</v>
      </c>
      <c r="G5" s="112">
        <v>1.9</v>
      </c>
      <c r="H5" s="112">
        <v>642</v>
      </c>
      <c r="I5" s="111">
        <v>2</v>
      </c>
      <c r="J5" s="112">
        <v>1.7</v>
      </c>
      <c r="K5" s="112">
        <v>828.6</v>
      </c>
      <c r="AF5" s="114"/>
    </row>
    <row r="6" spans="1:32" ht="11.25" customHeight="1" x14ac:dyDescent="0.2">
      <c r="A6" s="110" t="s">
        <v>112</v>
      </c>
      <c r="B6" s="110" t="s">
        <v>113</v>
      </c>
      <c r="C6" s="111">
        <v>11088</v>
      </c>
      <c r="D6" s="112">
        <v>38901.300000000003</v>
      </c>
      <c r="E6" s="113">
        <v>3508.4</v>
      </c>
      <c r="F6" s="111">
        <v>2</v>
      </c>
      <c r="G6" s="112">
        <v>1.3</v>
      </c>
      <c r="H6" s="112">
        <v>642</v>
      </c>
      <c r="I6" s="111">
        <v>10</v>
      </c>
      <c r="J6" s="112">
        <v>8.6</v>
      </c>
      <c r="K6" s="112">
        <v>856</v>
      </c>
      <c r="AF6" s="114"/>
    </row>
    <row r="7" spans="1:32" ht="11.25" customHeight="1" x14ac:dyDescent="0.2">
      <c r="A7" s="110" t="s">
        <v>114</v>
      </c>
      <c r="B7" s="110" t="s">
        <v>115</v>
      </c>
      <c r="C7" s="111">
        <v>4162</v>
      </c>
      <c r="D7" s="112">
        <v>11688</v>
      </c>
      <c r="E7" s="113">
        <v>2808.3</v>
      </c>
      <c r="F7" s="111">
        <v>0</v>
      </c>
      <c r="G7" s="112">
        <v>0</v>
      </c>
      <c r="H7" s="112">
        <v>0</v>
      </c>
      <c r="I7" s="111">
        <v>0</v>
      </c>
      <c r="J7" s="112">
        <v>0</v>
      </c>
      <c r="K7" s="112">
        <v>0</v>
      </c>
      <c r="AF7" s="114"/>
    </row>
    <row r="8" spans="1:32" ht="11.25" customHeight="1" x14ac:dyDescent="0.2">
      <c r="A8" s="110" t="s">
        <v>116</v>
      </c>
      <c r="B8" s="110" t="s">
        <v>117</v>
      </c>
      <c r="C8" s="111">
        <v>2492</v>
      </c>
      <c r="D8" s="112">
        <v>6505.8</v>
      </c>
      <c r="E8" s="113">
        <v>2610.6999999999998</v>
      </c>
      <c r="F8" s="111">
        <v>1</v>
      </c>
      <c r="G8" s="112">
        <v>0.6</v>
      </c>
      <c r="H8" s="112">
        <v>642</v>
      </c>
      <c r="I8" s="111">
        <v>14</v>
      </c>
      <c r="J8" s="112">
        <v>12</v>
      </c>
      <c r="K8" s="112">
        <v>856</v>
      </c>
      <c r="AF8" s="114"/>
    </row>
    <row r="9" spans="1:32" ht="11.25" customHeight="1" x14ac:dyDescent="0.2">
      <c r="A9" s="110" t="s">
        <v>118</v>
      </c>
      <c r="B9" s="110" t="s">
        <v>119</v>
      </c>
      <c r="C9" s="111">
        <v>3407</v>
      </c>
      <c r="D9" s="112">
        <v>8754.1</v>
      </c>
      <c r="E9" s="113">
        <v>2569.4</v>
      </c>
      <c r="F9" s="111">
        <v>4</v>
      </c>
      <c r="G9" s="112">
        <v>2.6</v>
      </c>
      <c r="H9" s="112">
        <v>642</v>
      </c>
      <c r="I9" s="111">
        <v>3</v>
      </c>
      <c r="J9" s="112">
        <v>2.6</v>
      </c>
      <c r="K9" s="112">
        <v>856</v>
      </c>
      <c r="AF9" s="114"/>
    </row>
    <row r="10" spans="1:32" ht="11.25" customHeight="1" x14ac:dyDescent="0.2">
      <c r="A10" s="110" t="s">
        <v>120</v>
      </c>
      <c r="B10" s="110" t="s">
        <v>121</v>
      </c>
      <c r="C10" s="111">
        <v>35733</v>
      </c>
      <c r="D10" s="112">
        <v>134421.29999999999</v>
      </c>
      <c r="E10" s="113">
        <v>3761.8</v>
      </c>
      <c r="F10" s="111">
        <v>12</v>
      </c>
      <c r="G10" s="112">
        <v>6.5</v>
      </c>
      <c r="H10" s="112">
        <v>539.20000000000005</v>
      </c>
      <c r="I10" s="111">
        <v>28</v>
      </c>
      <c r="J10" s="112">
        <v>24</v>
      </c>
      <c r="K10" s="112">
        <v>856</v>
      </c>
      <c r="AF10" s="114"/>
    </row>
    <row r="11" spans="1:32" ht="11.25" customHeight="1" x14ac:dyDescent="0.2">
      <c r="A11" s="110" t="s">
        <v>122</v>
      </c>
      <c r="B11" s="110" t="s">
        <v>123</v>
      </c>
      <c r="C11" s="111">
        <v>24806</v>
      </c>
      <c r="D11" s="112">
        <v>79101.8</v>
      </c>
      <c r="E11" s="113">
        <v>3188.8</v>
      </c>
      <c r="F11" s="111">
        <v>4</v>
      </c>
      <c r="G11" s="112">
        <v>2.1</v>
      </c>
      <c r="H11" s="112">
        <v>513.6</v>
      </c>
      <c r="I11" s="111">
        <v>5</v>
      </c>
      <c r="J11" s="112">
        <v>4.3</v>
      </c>
      <c r="K11" s="112">
        <v>858.7</v>
      </c>
      <c r="AF11" s="114"/>
    </row>
    <row r="12" spans="1:32" ht="11.25" customHeight="1" x14ac:dyDescent="0.2">
      <c r="A12" s="110" t="s">
        <v>124</v>
      </c>
      <c r="B12" s="110" t="s">
        <v>125</v>
      </c>
      <c r="C12" s="111">
        <v>3666</v>
      </c>
      <c r="D12" s="112">
        <v>9088.6</v>
      </c>
      <c r="E12" s="113">
        <v>2479.1999999999998</v>
      </c>
      <c r="F12" s="111">
        <v>4</v>
      </c>
      <c r="G12" s="112">
        <v>2.6</v>
      </c>
      <c r="H12" s="112">
        <v>642</v>
      </c>
      <c r="I12" s="111">
        <v>6</v>
      </c>
      <c r="J12" s="112">
        <v>5.0999999999999996</v>
      </c>
      <c r="K12" s="112">
        <v>856</v>
      </c>
      <c r="AF12" s="114"/>
    </row>
    <row r="13" spans="1:32" ht="11.25" customHeight="1" x14ac:dyDescent="0.2">
      <c r="A13" s="110" t="s">
        <v>126</v>
      </c>
      <c r="B13" s="110" t="s">
        <v>127</v>
      </c>
      <c r="C13" s="111">
        <v>3151</v>
      </c>
      <c r="D13" s="112">
        <v>8185.7</v>
      </c>
      <c r="E13" s="113">
        <v>2597.8000000000002</v>
      </c>
      <c r="F13" s="111">
        <v>0</v>
      </c>
      <c r="G13" s="112">
        <v>0</v>
      </c>
      <c r="H13" s="112">
        <v>0</v>
      </c>
      <c r="I13" s="111">
        <v>1</v>
      </c>
      <c r="J13" s="112">
        <v>0.9</v>
      </c>
      <c r="K13" s="112">
        <v>856</v>
      </c>
      <c r="AF13" s="114"/>
    </row>
    <row r="14" spans="1:32" ht="11.25" customHeight="1" x14ac:dyDescent="0.2">
      <c r="A14" s="110" t="s">
        <v>59</v>
      </c>
      <c r="B14" s="110" t="s">
        <v>128</v>
      </c>
      <c r="C14" s="111">
        <v>3043</v>
      </c>
      <c r="D14" s="112">
        <v>7656.4</v>
      </c>
      <c r="E14" s="113">
        <v>2516.1</v>
      </c>
      <c r="F14" s="111">
        <v>16</v>
      </c>
      <c r="G14" s="112">
        <v>9.6</v>
      </c>
      <c r="H14" s="112">
        <v>601.9</v>
      </c>
      <c r="I14" s="111">
        <v>14</v>
      </c>
      <c r="J14" s="112">
        <v>12</v>
      </c>
      <c r="K14" s="112">
        <v>856</v>
      </c>
      <c r="AF14" s="114"/>
    </row>
    <row r="15" spans="1:32" ht="11.25" customHeight="1" x14ac:dyDescent="0.2">
      <c r="A15" s="110" t="s">
        <v>61</v>
      </c>
      <c r="B15" s="110" t="s">
        <v>129</v>
      </c>
      <c r="C15" s="111">
        <v>4657</v>
      </c>
      <c r="D15" s="112">
        <v>12482.8</v>
      </c>
      <c r="E15" s="113">
        <v>2680.4</v>
      </c>
      <c r="F15" s="111">
        <v>8</v>
      </c>
      <c r="G15" s="112">
        <v>5.0999999999999996</v>
      </c>
      <c r="H15" s="112">
        <v>642</v>
      </c>
      <c r="I15" s="111">
        <v>10</v>
      </c>
      <c r="J15" s="112">
        <v>8.6</v>
      </c>
      <c r="K15" s="112">
        <v>856</v>
      </c>
      <c r="AF15" s="114"/>
    </row>
    <row r="16" spans="1:32" ht="11.25" customHeight="1" x14ac:dyDescent="0.2">
      <c r="A16" s="110" t="s">
        <v>63</v>
      </c>
      <c r="B16" s="110" t="s">
        <v>130</v>
      </c>
      <c r="C16" s="111">
        <v>3667</v>
      </c>
      <c r="D16" s="112">
        <v>8984.1</v>
      </c>
      <c r="E16" s="113">
        <v>2450</v>
      </c>
      <c r="F16" s="111">
        <v>2</v>
      </c>
      <c r="G16" s="112">
        <v>1.3</v>
      </c>
      <c r="H16" s="112">
        <v>642</v>
      </c>
      <c r="I16" s="111">
        <v>8</v>
      </c>
      <c r="J16" s="112">
        <v>6.8</v>
      </c>
      <c r="K16" s="112">
        <v>856</v>
      </c>
      <c r="AF16" s="114"/>
    </row>
    <row r="17" spans="1:32" ht="11.25" customHeight="1" x14ac:dyDescent="0.2">
      <c r="A17" s="110" t="s">
        <v>65</v>
      </c>
      <c r="B17" s="110" t="s">
        <v>131</v>
      </c>
      <c r="C17" s="111">
        <v>14284</v>
      </c>
      <c r="D17" s="112">
        <v>39217</v>
      </c>
      <c r="E17" s="113">
        <v>2745.5</v>
      </c>
      <c r="F17" s="111">
        <v>12</v>
      </c>
      <c r="G17" s="112">
        <v>6.3</v>
      </c>
      <c r="H17" s="112">
        <v>527.79999999999995</v>
      </c>
      <c r="I17" s="111">
        <v>21</v>
      </c>
      <c r="J17" s="112">
        <v>18.100000000000001</v>
      </c>
      <c r="K17" s="112">
        <v>861.7</v>
      </c>
      <c r="AF17" s="114"/>
    </row>
    <row r="18" spans="1:32" ht="11.25" customHeight="1" x14ac:dyDescent="0.2">
      <c r="A18" s="110" t="s">
        <v>67</v>
      </c>
      <c r="B18" s="110" t="s">
        <v>132</v>
      </c>
      <c r="C18" s="111">
        <v>26873</v>
      </c>
      <c r="D18" s="112">
        <v>94046.6</v>
      </c>
      <c r="E18" s="113">
        <v>3499.7</v>
      </c>
      <c r="F18" s="111">
        <v>9</v>
      </c>
      <c r="G18" s="112">
        <v>4.9000000000000004</v>
      </c>
      <c r="H18" s="112">
        <v>539.4</v>
      </c>
      <c r="I18" s="111">
        <v>13</v>
      </c>
      <c r="J18" s="112">
        <v>11.4</v>
      </c>
      <c r="K18" s="112">
        <v>880.4</v>
      </c>
      <c r="AF18" s="114"/>
    </row>
    <row r="19" spans="1:32" ht="11.25" customHeight="1" x14ac:dyDescent="0.2">
      <c r="A19" s="115" t="s">
        <v>133</v>
      </c>
      <c r="B19" s="116"/>
      <c r="C19" s="111">
        <v>148891</v>
      </c>
      <c r="D19" s="112">
        <v>480591.6</v>
      </c>
      <c r="E19" s="113">
        <v>3227.81</v>
      </c>
      <c r="F19" s="111">
        <v>77</v>
      </c>
      <c r="G19" s="112">
        <v>44.8</v>
      </c>
      <c r="H19" s="112">
        <v>581.82000000000005</v>
      </c>
      <c r="I19" s="111">
        <v>135</v>
      </c>
      <c r="J19" s="112">
        <v>116</v>
      </c>
      <c r="K19" s="112">
        <v>859.26</v>
      </c>
    </row>
    <row r="21" spans="1:32" ht="21" customHeight="1" x14ac:dyDescent="0.2">
      <c r="A21" s="101" t="s">
        <v>104</v>
      </c>
      <c r="B21" s="101" t="s">
        <v>105</v>
      </c>
      <c r="C21" s="104" t="s">
        <v>46</v>
      </c>
      <c r="D21" s="105"/>
      <c r="E21" s="105"/>
      <c r="F21" s="104" t="s">
        <v>48</v>
      </c>
      <c r="G21" s="105"/>
      <c r="H21" s="105"/>
      <c r="I21" s="104" t="s">
        <v>50</v>
      </c>
      <c r="J21" s="105"/>
      <c r="K21" s="106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32" ht="12.75" customHeight="1" x14ac:dyDescent="0.2">
      <c r="A22" s="103"/>
      <c r="B22" s="103"/>
      <c r="C22" s="101" t="s">
        <v>107</v>
      </c>
      <c r="D22" s="101" t="s">
        <v>108</v>
      </c>
      <c r="E22" s="101" t="s">
        <v>109</v>
      </c>
      <c r="F22" s="101" t="s">
        <v>107</v>
      </c>
      <c r="G22" s="101" t="s">
        <v>108</v>
      </c>
      <c r="H22" s="101" t="s">
        <v>109</v>
      </c>
      <c r="I22" s="101" t="s">
        <v>107</v>
      </c>
      <c r="J22" s="101" t="s">
        <v>108</v>
      </c>
      <c r="K22" s="101" t="s">
        <v>109</v>
      </c>
    </row>
    <row r="23" spans="1:32" ht="43.5" customHeight="1" x14ac:dyDescent="0.2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32" ht="11.25" customHeight="1" x14ac:dyDescent="0.2">
      <c r="A24" s="110" t="s">
        <v>110</v>
      </c>
      <c r="B24" s="110" t="s">
        <v>111</v>
      </c>
      <c r="C24" s="111">
        <v>11</v>
      </c>
      <c r="D24" s="112">
        <v>11.5</v>
      </c>
      <c r="E24" s="112">
        <v>1048.7</v>
      </c>
      <c r="F24" s="111">
        <v>0</v>
      </c>
      <c r="G24" s="112">
        <v>0</v>
      </c>
      <c r="H24" s="112">
        <v>0</v>
      </c>
      <c r="I24" s="111">
        <v>0</v>
      </c>
      <c r="J24" s="112">
        <v>0</v>
      </c>
      <c r="K24" s="112">
        <v>0</v>
      </c>
    </row>
    <row r="25" spans="1:32" ht="11.25" customHeight="1" x14ac:dyDescent="0.2">
      <c r="A25" s="110" t="s">
        <v>112</v>
      </c>
      <c r="B25" s="110" t="s">
        <v>113</v>
      </c>
      <c r="C25" s="111">
        <v>41</v>
      </c>
      <c r="D25" s="112">
        <v>42.5</v>
      </c>
      <c r="E25" s="112">
        <v>1035.9000000000001</v>
      </c>
      <c r="F25" s="111">
        <v>3</v>
      </c>
      <c r="G25" s="112">
        <v>3.4</v>
      </c>
      <c r="H25" s="112">
        <v>1135.3</v>
      </c>
      <c r="I25" s="111">
        <v>2</v>
      </c>
      <c r="J25" s="112">
        <v>2.6</v>
      </c>
      <c r="K25" s="112">
        <v>1275.8</v>
      </c>
    </row>
    <row r="26" spans="1:32" ht="11.25" customHeight="1" x14ac:dyDescent="0.2">
      <c r="A26" s="110" t="s">
        <v>114</v>
      </c>
      <c r="B26" s="110" t="s">
        <v>115</v>
      </c>
      <c r="C26" s="111">
        <v>20</v>
      </c>
      <c r="D26" s="112">
        <v>21</v>
      </c>
      <c r="E26" s="112">
        <v>1047.7</v>
      </c>
      <c r="F26" s="111">
        <v>0</v>
      </c>
      <c r="G26" s="112">
        <v>0</v>
      </c>
      <c r="H26" s="112">
        <v>0</v>
      </c>
      <c r="I26" s="111">
        <v>0</v>
      </c>
      <c r="J26" s="112">
        <v>0</v>
      </c>
      <c r="K26" s="112">
        <v>0</v>
      </c>
    </row>
    <row r="27" spans="1:32" ht="11.25" customHeight="1" x14ac:dyDescent="0.2">
      <c r="A27" s="110" t="s">
        <v>116</v>
      </c>
      <c r="B27" s="110" t="s">
        <v>117</v>
      </c>
      <c r="C27" s="111">
        <v>26</v>
      </c>
      <c r="D27" s="112">
        <v>27.1</v>
      </c>
      <c r="E27" s="112">
        <v>1042.0999999999999</v>
      </c>
      <c r="F27" s="111">
        <v>2</v>
      </c>
      <c r="G27" s="112">
        <v>2.2999999999999998</v>
      </c>
      <c r="H27" s="112">
        <v>1129.5</v>
      </c>
      <c r="I27" s="111">
        <v>0</v>
      </c>
      <c r="J27" s="112">
        <v>0</v>
      </c>
      <c r="K27" s="112">
        <v>0</v>
      </c>
    </row>
    <row r="28" spans="1:32" ht="11.25" customHeight="1" x14ac:dyDescent="0.2">
      <c r="A28" s="110" t="s">
        <v>118</v>
      </c>
      <c r="B28" s="110" t="s">
        <v>119</v>
      </c>
      <c r="C28" s="111">
        <v>30</v>
      </c>
      <c r="D28" s="112">
        <v>31.2</v>
      </c>
      <c r="E28" s="112">
        <v>1041.2</v>
      </c>
      <c r="F28" s="111">
        <v>2</v>
      </c>
      <c r="G28" s="112">
        <v>2.2000000000000002</v>
      </c>
      <c r="H28" s="112">
        <v>1122.5999999999999</v>
      </c>
      <c r="I28" s="111">
        <v>0</v>
      </c>
      <c r="J28" s="112">
        <v>0</v>
      </c>
      <c r="K28" s="112">
        <v>0</v>
      </c>
    </row>
    <row r="29" spans="1:32" ht="11.25" customHeight="1" x14ac:dyDescent="0.2">
      <c r="A29" s="110" t="s">
        <v>120</v>
      </c>
      <c r="B29" s="110" t="s">
        <v>121</v>
      </c>
      <c r="C29" s="111">
        <v>121</v>
      </c>
      <c r="D29" s="112">
        <v>125.9</v>
      </c>
      <c r="E29" s="112">
        <v>1040.8</v>
      </c>
      <c r="F29" s="111">
        <v>12</v>
      </c>
      <c r="G29" s="112">
        <v>13.8</v>
      </c>
      <c r="H29" s="112">
        <v>1153.7</v>
      </c>
      <c r="I29" s="111">
        <v>2</v>
      </c>
      <c r="J29" s="112">
        <v>2.4</v>
      </c>
      <c r="K29" s="112">
        <v>1215.9000000000001</v>
      </c>
    </row>
    <row r="30" spans="1:32" ht="11.25" customHeight="1" x14ac:dyDescent="0.2">
      <c r="A30" s="110" t="s">
        <v>122</v>
      </c>
      <c r="B30" s="110" t="s">
        <v>123</v>
      </c>
      <c r="C30" s="111">
        <v>48</v>
      </c>
      <c r="D30" s="112">
        <v>50.1</v>
      </c>
      <c r="E30" s="112">
        <v>1043.5</v>
      </c>
      <c r="F30" s="111">
        <v>0</v>
      </c>
      <c r="G30" s="112">
        <v>0</v>
      </c>
      <c r="H30" s="112">
        <v>0</v>
      </c>
      <c r="I30" s="111">
        <v>3</v>
      </c>
      <c r="J30" s="112">
        <v>3.9</v>
      </c>
      <c r="K30" s="112">
        <v>1295.8</v>
      </c>
    </row>
    <row r="31" spans="1:32" ht="11.25" customHeight="1" x14ac:dyDescent="0.2">
      <c r="A31" s="110" t="s">
        <v>124</v>
      </c>
      <c r="B31" s="110" t="s">
        <v>125</v>
      </c>
      <c r="C31" s="111">
        <v>32</v>
      </c>
      <c r="D31" s="112">
        <v>33.299999999999997</v>
      </c>
      <c r="E31" s="112">
        <v>1040</v>
      </c>
      <c r="F31" s="111">
        <v>0</v>
      </c>
      <c r="G31" s="112">
        <v>0</v>
      </c>
      <c r="H31" s="112">
        <v>0</v>
      </c>
      <c r="I31" s="111">
        <v>0</v>
      </c>
      <c r="J31" s="112">
        <v>0</v>
      </c>
      <c r="K31" s="112">
        <v>0</v>
      </c>
    </row>
    <row r="32" spans="1:32" ht="11.25" customHeight="1" x14ac:dyDescent="0.2">
      <c r="A32" s="110" t="s">
        <v>126</v>
      </c>
      <c r="B32" s="110" t="s">
        <v>127</v>
      </c>
      <c r="C32" s="111">
        <v>17</v>
      </c>
      <c r="D32" s="112">
        <v>17.600000000000001</v>
      </c>
      <c r="E32" s="112">
        <v>1037.9000000000001</v>
      </c>
      <c r="F32" s="111">
        <v>0</v>
      </c>
      <c r="G32" s="112">
        <v>0</v>
      </c>
      <c r="H32" s="112">
        <v>0</v>
      </c>
      <c r="I32" s="111">
        <v>0</v>
      </c>
      <c r="J32" s="112">
        <v>0</v>
      </c>
      <c r="K32" s="112">
        <v>0</v>
      </c>
    </row>
    <row r="33" spans="1:28" ht="11.25" customHeight="1" x14ac:dyDescent="0.2">
      <c r="A33" s="110" t="s">
        <v>59</v>
      </c>
      <c r="B33" s="110" t="s">
        <v>128</v>
      </c>
      <c r="C33" s="111">
        <v>16</v>
      </c>
      <c r="D33" s="112">
        <v>16.600000000000001</v>
      </c>
      <c r="E33" s="112">
        <v>1035.8</v>
      </c>
      <c r="F33" s="111">
        <v>0</v>
      </c>
      <c r="G33" s="112">
        <v>0</v>
      </c>
      <c r="H33" s="112">
        <v>0</v>
      </c>
      <c r="I33" s="111">
        <v>0</v>
      </c>
      <c r="J33" s="112">
        <v>0</v>
      </c>
      <c r="K33" s="112">
        <v>0</v>
      </c>
    </row>
    <row r="34" spans="1:28" ht="11.25" customHeight="1" x14ac:dyDescent="0.2">
      <c r="A34" s="110" t="s">
        <v>61</v>
      </c>
      <c r="B34" s="110" t="s">
        <v>129</v>
      </c>
      <c r="C34" s="111">
        <v>25</v>
      </c>
      <c r="D34" s="112">
        <v>25.9</v>
      </c>
      <c r="E34" s="112">
        <v>1037.9000000000001</v>
      </c>
      <c r="F34" s="111">
        <v>3</v>
      </c>
      <c r="G34" s="112">
        <v>3.5</v>
      </c>
      <c r="H34" s="112">
        <v>1158.3</v>
      </c>
      <c r="I34" s="111">
        <v>0</v>
      </c>
      <c r="J34" s="112">
        <v>0</v>
      </c>
      <c r="K34" s="112">
        <v>0</v>
      </c>
    </row>
    <row r="35" spans="1:28" ht="11.25" customHeight="1" x14ac:dyDescent="0.2">
      <c r="A35" s="110" t="s">
        <v>63</v>
      </c>
      <c r="B35" s="110" t="s">
        <v>130</v>
      </c>
      <c r="C35" s="111">
        <v>30</v>
      </c>
      <c r="D35" s="112">
        <v>31.2</v>
      </c>
      <c r="E35" s="112">
        <v>1039.2</v>
      </c>
      <c r="F35" s="111">
        <v>0</v>
      </c>
      <c r="G35" s="112">
        <v>0</v>
      </c>
      <c r="H35" s="112">
        <v>0</v>
      </c>
      <c r="I35" s="111">
        <v>0</v>
      </c>
      <c r="J35" s="112">
        <v>0</v>
      </c>
      <c r="K35" s="112">
        <v>0</v>
      </c>
    </row>
    <row r="36" spans="1:28" ht="11.25" customHeight="1" x14ac:dyDescent="0.2">
      <c r="A36" s="110" t="s">
        <v>65</v>
      </c>
      <c r="B36" s="110" t="s">
        <v>131</v>
      </c>
      <c r="C36" s="111">
        <v>87</v>
      </c>
      <c r="D36" s="112">
        <v>90.9</v>
      </c>
      <c r="E36" s="112">
        <v>1044.8</v>
      </c>
      <c r="F36" s="111">
        <v>4</v>
      </c>
      <c r="G36" s="112">
        <v>4.5999999999999996</v>
      </c>
      <c r="H36" s="112">
        <v>1159.5999999999999</v>
      </c>
      <c r="I36" s="111">
        <v>4</v>
      </c>
      <c r="J36" s="112">
        <v>4.9000000000000004</v>
      </c>
      <c r="K36" s="112">
        <v>1231.4000000000001</v>
      </c>
    </row>
    <row r="37" spans="1:28" ht="11.25" customHeight="1" x14ac:dyDescent="0.2">
      <c r="A37" s="110" t="s">
        <v>67</v>
      </c>
      <c r="B37" s="110" t="s">
        <v>132</v>
      </c>
      <c r="C37" s="111">
        <v>59</v>
      </c>
      <c r="D37" s="112">
        <v>61.5</v>
      </c>
      <c r="E37" s="112">
        <v>1042.0999999999999</v>
      </c>
      <c r="F37" s="111">
        <v>3</v>
      </c>
      <c r="G37" s="112">
        <v>3.4</v>
      </c>
      <c r="H37" s="112">
        <v>1123.4000000000001</v>
      </c>
      <c r="I37" s="111">
        <v>2</v>
      </c>
      <c r="J37" s="112">
        <v>2.5</v>
      </c>
      <c r="K37" s="112">
        <v>1254.5</v>
      </c>
    </row>
    <row r="38" spans="1:28" ht="11.25" customHeight="1" x14ac:dyDescent="0.2">
      <c r="A38" s="115" t="s">
        <v>133</v>
      </c>
      <c r="B38" s="116"/>
      <c r="C38" s="111">
        <v>563</v>
      </c>
      <c r="D38" s="112">
        <v>586.29999999999995</v>
      </c>
      <c r="E38" s="112">
        <v>1041.3900000000001</v>
      </c>
      <c r="F38" s="111">
        <v>29</v>
      </c>
      <c r="G38" s="112">
        <v>33.200000000000003</v>
      </c>
      <c r="H38" s="112">
        <v>1144.83</v>
      </c>
      <c r="I38" s="111">
        <v>13</v>
      </c>
      <c r="J38" s="112">
        <v>16.3</v>
      </c>
      <c r="K38" s="112">
        <v>1253.8499999999999</v>
      </c>
    </row>
    <row r="40" spans="1:28" ht="20.25" customHeight="1" x14ac:dyDescent="0.2">
      <c r="A40" s="101" t="s">
        <v>104</v>
      </c>
      <c r="B40" s="101" t="s">
        <v>105</v>
      </c>
      <c r="C40" s="104" t="s">
        <v>52</v>
      </c>
      <c r="D40" s="105"/>
      <c r="E40" s="105"/>
      <c r="F40" s="104" t="s">
        <v>54</v>
      </c>
      <c r="G40" s="105"/>
      <c r="H40" s="105"/>
      <c r="I40" s="104" t="s">
        <v>56</v>
      </c>
      <c r="J40" s="105"/>
      <c r="K40" s="106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 ht="12.75" customHeight="1" x14ac:dyDescent="0.2">
      <c r="A41" s="103"/>
      <c r="B41" s="103"/>
      <c r="C41" s="101" t="s">
        <v>107</v>
      </c>
      <c r="D41" s="101" t="s">
        <v>108</v>
      </c>
      <c r="E41" s="101" t="s">
        <v>109</v>
      </c>
      <c r="F41" s="101" t="s">
        <v>107</v>
      </c>
      <c r="G41" s="101" t="s">
        <v>108</v>
      </c>
      <c r="H41" s="101" t="s">
        <v>109</v>
      </c>
      <c r="I41" s="101" t="s">
        <v>107</v>
      </c>
      <c r="J41" s="101" t="s">
        <v>108</v>
      </c>
      <c r="K41" s="101" t="s">
        <v>109</v>
      </c>
    </row>
    <row r="42" spans="1:28" ht="43.5" customHeight="1" x14ac:dyDescent="0.2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</row>
    <row r="43" spans="1:28" ht="11.25" customHeight="1" x14ac:dyDescent="0.2">
      <c r="A43" s="110" t="s">
        <v>110</v>
      </c>
      <c r="B43" s="110" t="s">
        <v>111</v>
      </c>
      <c r="C43" s="111">
        <v>0</v>
      </c>
      <c r="D43" s="112">
        <v>0</v>
      </c>
      <c r="E43" s="112">
        <v>0</v>
      </c>
      <c r="F43" s="111">
        <v>0</v>
      </c>
      <c r="G43" s="112">
        <v>0</v>
      </c>
      <c r="H43" s="112">
        <v>0</v>
      </c>
      <c r="I43" s="111">
        <v>1528</v>
      </c>
      <c r="J43" s="112">
        <v>2634</v>
      </c>
      <c r="K43" s="112">
        <v>1723.8</v>
      </c>
    </row>
    <row r="44" spans="1:28" ht="11.25" customHeight="1" x14ac:dyDescent="0.2">
      <c r="A44" s="110" t="s">
        <v>112</v>
      </c>
      <c r="B44" s="110" t="s">
        <v>113</v>
      </c>
      <c r="C44" s="111">
        <v>0</v>
      </c>
      <c r="D44" s="112">
        <v>0</v>
      </c>
      <c r="E44" s="112">
        <v>0</v>
      </c>
      <c r="F44" s="111">
        <v>1</v>
      </c>
      <c r="G44" s="112">
        <v>1.4</v>
      </c>
      <c r="H44" s="112">
        <v>1445.9</v>
      </c>
      <c r="I44" s="111">
        <v>1706</v>
      </c>
      <c r="J44" s="112">
        <v>2936.9</v>
      </c>
      <c r="K44" s="112">
        <v>1721.5</v>
      </c>
    </row>
    <row r="45" spans="1:28" ht="11.25" customHeight="1" x14ac:dyDescent="0.2">
      <c r="A45" s="110" t="s">
        <v>114</v>
      </c>
      <c r="B45" s="110" t="s">
        <v>115</v>
      </c>
      <c r="C45" s="111">
        <v>0</v>
      </c>
      <c r="D45" s="112">
        <v>0</v>
      </c>
      <c r="E45" s="112">
        <v>0</v>
      </c>
      <c r="F45" s="111">
        <v>2</v>
      </c>
      <c r="G45" s="112">
        <v>2.9</v>
      </c>
      <c r="H45" s="112">
        <v>1432.5</v>
      </c>
      <c r="I45" s="111">
        <v>726</v>
      </c>
      <c r="J45" s="112">
        <v>1249</v>
      </c>
      <c r="K45" s="112">
        <v>1720.4</v>
      </c>
    </row>
    <row r="46" spans="1:28" ht="11.25" customHeight="1" x14ac:dyDescent="0.2">
      <c r="A46" s="110" t="s">
        <v>116</v>
      </c>
      <c r="B46" s="110" t="s">
        <v>117</v>
      </c>
      <c r="C46" s="111">
        <v>1</v>
      </c>
      <c r="D46" s="112">
        <v>1.4</v>
      </c>
      <c r="E46" s="112">
        <v>1374.9</v>
      </c>
      <c r="F46" s="111">
        <v>0</v>
      </c>
      <c r="G46" s="112">
        <v>0</v>
      </c>
      <c r="H46" s="112">
        <v>0</v>
      </c>
      <c r="I46" s="111">
        <v>461</v>
      </c>
      <c r="J46" s="112">
        <v>792.8</v>
      </c>
      <c r="K46" s="112">
        <v>1719.8</v>
      </c>
    </row>
    <row r="47" spans="1:28" ht="11.25" customHeight="1" x14ac:dyDescent="0.2">
      <c r="A47" s="110" t="s">
        <v>118</v>
      </c>
      <c r="B47" s="110" t="s">
        <v>119</v>
      </c>
      <c r="C47" s="111">
        <v>0</v>
      </c>
      <c r="D47" s="112">
        <v>0</v>
      </c>
      <c r="E47" s="112">
        <v>0</v>
      </c>
      <c r="F47" s="111">
        <v>0</v>
      </c>
      <c r="G47" s="112">
        <v>0</v>
      </c>
      <c r="H47" s="112">
        <v>0</v>
      </c>
      <c r="I47" s="111">
        <v>674</v>
      </c>
      <c r="J47" s="112">
        <v>1157.7</v>
      </c>
      <c r="K47" s="112">
        <v>1717.6</v>
      </c>
    </row>
    <row r="48" spans="1:28" ht="11.25" customHeight="1" x14ac:dyDescent="0.2">
      <c r="A48" s="110" t="s">
        <v>120</v>
      </c>
      <c r="B48" s="110" t="s">
        <v>121</v>
      </c>
      <c r="C48" s="111">
        <v>4</v>
      </c>
      <c r="D48" s="112">
        <v>5.4</v>
      </c>
      <c r="E48" s="112">
        <v>1361.9</v>
      </c>
      <c r="F48" s="111">
        <v>4</v>
      </c>
      <c r="G48" s="112">
        <v>5.7</v>
      </c>
      <c r="H48" s="112">
        <v>1428.2</v>
      </c>
      <c r="I48" s="111">
        <v>5719</v>
      </c>
      <c r="J48" s="112">
        <v>9849.2999999999993</v>
      </c>
      <c r="K48" s="112">
        <v>1722.2</v>
      </c>
    </row>
    <row r="49" spans="1:28" ht="11.25" customHeight="1" x14ac:dyDescent="0.2">
      <c r="A49" s="110" t="s">
        <v>122</v>
      </c>
      <c r="B49" s="110" t="s">
        <v>123</v>
      </c>
      <c r="C49" s="111">
        <v>2</v>
      </c>
      <c r="D49" s="112">
        <v>2.6</v>
      </c>
      <c r="E49" s="112">
        <v>1312.8</v>
      </c>
      <c r="F49" s="111">
        <v>3</v>
      </c>
      <c r="G49" s="112">
        <v>4.4000000000000004</v>
      </c>
      <c r="H49" s="112">
        <v>1474</v>
      </c>
      <c r="I49" s="111">
        <v>4727</v>
      </c>
      <c r="J49" s="112">
        <v>8145.1</v>
      </c>
      <c r="K49" s="112">
        <v>1723.1</v>
      </c>
    </row>
    <row r="50" spans="1:28" ht="11.25" customHeight="1" x14ac:dyDescent="0.2">
      <c r="A50" s="110" t="s">
        <v>124</v>
      </c>
      <c r="B50" s="110" t="s">
        <v>125</v>
      </c>
      <c r="C50" s="111">
        <v>1</v>
      </c>
      <c r="D50" s="112">
        <v>1.4</v>
      </c>
      <c r="E50" s="112">
        <v>1377.4</v>
      </c>
      <c r="F50" s="111">
        <v>0</v>
      </c>
      <c r="G50" s="112">
        <v>0</v>
      </c>
      <c r="H50" s="112">
        <v>0</v>
      </c>
      <c r="I50" s="111">
        <v>628</v>
      </c>
      <c r="J50" s="112">
        <v>1079</v>
      </c>
      <c r="K50" s="112">
        <v>1718.2</v>
      </c>
    </row>
    <row r="51" spans="1:28" ht="11.25" customHeight="1" x14ac:dyDescent="0.2">
      <c r="A51" s="110" t="s">
        <v>126</v>
      </c>
      <c r="B51" s="110" t="s">
        <v>127</v>
      </c>
      <c r="C51" s="111">
        <v>0</v>
      </c>
      <c r="D51" s="112">
        <v>0</v>
      </c>
      <c r="E51" s="112">
        <v>0</v>
      </c>
      <c r="F51" s="111">
        <v>0</v>
      </c>
      <c r="G51" s="112">
        <v>0</v>
      </c>
      <c r="H51" s="112">
        <v>0</v>
      </c>
      <c r="I51" s="111">
        <v>582</v>
      </c>
      <c r="J51" s="112">
        <v>1001</v>
      </c>
      <c r="K51" s="112">
        <v>1719.9</v>
      </c>
    </row>
    <row r="52" spans="1:28" ht="11.25" customHeight="1" x14ac:dyDescent="0.2">
      <c r="A52" s="110" t="s">
        <v>59</v>
      </c>
      <c r="B52" s="110" t="s">
        <v>128</v>
      </c>
      <c r="C52" s="111">
        <v>3</v>
      </c>
      <c r="D52" s="112">
        <v>4.0999999999999996</v>
      </c>
      <c r="E52" s="112">
        <v>1381.9</v>
      </c>
      <c r="F52" s="111">
        <v>0</v>
      </c>
      <c r="G52" s="112">
        <v>0</v>
      </c>
      <c r="H52" s="112">
        <v>0</v>
      </c>
      <c r="I52" s="111">
        <v>598</v>
      </c>
      <c r="J52" s="112">
        <v>1026.8</v>
      </c>
      <c r="K52" s="112">
        <v>1717</v>
      </c>
    </row>
    <row r="53" spans="1:28" ht="11.25" customHeight="1" x14ac:dyDescent="0.2">
      <c r="A53" s="110" t="s">
        <v>61</v>
      </c>
      <c r="B53" s="110" t="s">
        <v>129</v>
      </c>
      <c r="C53" s="111">
        <v>2</v>
      </c>
      <c r="D53" s="112">
        <v>2.7</v>
      </c>
      <c r="E53" s="112">
        <v>1336.4</v>
      </c>
      <c r="F53" s="111">
        <v>4</v>
      </c>
      <c r="G53" s="112">
        <v>5.8</v>
      </c>
      <c r="H53" s="112">
        <v>1459</v>
      </c>
      <c r="I53" s="111">
        <v>891</v>
      </c>
      <c r="J53" s="112">
        <v>1536.2</v>
      </c>
      <c r="K53" s="112">
        <v>1724.1</v>
      </c>
    </row>
    <row r="54" spans="1:28" ht="11.25" customHeight="1" x14ac:dyDescent="0.2">
      <c r="A54" s="110" t="s">
        <v>63</v>
      </c>
      <c r="B54" s="110" t="s">
        <v>130</v>
      </c>
      <c r="C54" s="111">
        <v>0</v>
      </c>
      <c r="D54" s="112">
        <v>0</v>
      </c>
      <c r="E54" s="112">
        <v>0</v>
      </c>
      <c r="F54" s="111">
        <v>0</v>
      </c>
      <c r="G54" s="112">
        <v>0</v>
      </c>
      <c r="H54" s="112">
        <v>0</v>
      </c>
      <c r="I54" s="111">
        <v>745</v>
      </c>
      <c r="J54" s="112">
        <v>1280.3</v>
      </c>
      <c r="K54" s="112">
        <v>1718.5</v>
      </c>
    </row>
    <row r="55" spans="1:28" ht="11.25" customHeight="1" x14ac:dyDescent="0.2">
      <c r="A55" s="110" t="s">
        <v>65</v>
      </c>
      <c r="B55" s="110" t="s">
        <v>131</v>
      </c>
      <c r="C55" s="111">
        <v>0</v>
      </c>
      <c r="D55" s="112">
        <v>0</v>
      </c>
      <c r="E55" s="112">
        <v>0</v>
      </c>
      <c r="F55" s="111">
        <v>2</v>
      </c>
      <c r="G55" s="112">
        <v>2.8</v>
      </c>
      <c r="H55" s="112">
        <v>1401.2</v>
      </c>
      <c r="I55" s="111">
        <v>2580</v>
      </c>
      <c r="J55" s="112">
        <v>4444</v>
      </c>
      <c r="K55" s="112">
        <v>1722.5</v>
      </c>
    </row>
    <row r="56" spans="1:28" ht="11.25" customHeight="1" x14ac:dyDescent="0.2">
      <c r="A56" s="110" t="s">
        <v>67</v>
      </c>
      <c r="B56" s="110" t="s">
        <v>132</v>
      </c>
      <c r="C56" s="111">
        <v>0</v>
      </c>
      <c r="D56" s="112">
        <v>0</v>
      </c>
      <c r="E56" s="112">
        <v>0</v>
      </c>
      <c r="F56" s="111">
        <v>0</v>
      </c>
      <c r="G56" s="112">
        <v>0</v>
      </c>
      <c r="H56" s="112">
        <v>0</v>
      </c>
      <c r="I56" s="111">
        <v>4071</v>
      </c>
      <c r="J56" s="112">
        <v>7019.1</v>
      </c>
      <c r="K56" s="112">
        <v>1724.2</v>
      </c>
    </row>
    <row r="57" spans="1:28" ht="11.25" customHeight="1" x14ac:dyDescent="0.2">
      <c r="A57" s="115" t="s">
        <v>133</v>
      </c>
      <c r="B57" s="116"/>
      <c r="C57" s="111">
        <v>13</v>
      </c>
      <c r="D57" s="112">
        <v>17.600000000000001</v>
      </c>
      <c r="E57" s="112">
        <v>1353.85</v>
      </c>
      <c r="F57" s="111">
        <v>16</v>
      </c>
      <c r="G57" s="112">
        <v>23.1</v>
      </c>
      <c r="H57" s="112">
        <v>1443.75</v>
      </c>
      <c r="I57" s="111">
        <v>25636</v>
      </c>
      <c r="J57" s="112">
        <v>44151.199999999997</v>
      </c>
      <c r="K57" s="112">
        <v>1722.24</v>
      </c>
    </row>
    <row r="59" spans="1:28" ht="21" customHeight="1" x14ac:dyDescent="0.2">
      <c r="A59" s="101" t="s">
        <v>104</v>
      </c>
      <c r="B59" s="101" t="s">
        <v>105</v>
      </c>
      <c r="C59" s="104" t="s">
        <v>58</v>
      </c>
      <c r="D59" s="105"/>
      <c r="E59" s="105"/>
      <c r="F59" s="104" t="s">
        <v>60</v>
      </c>
      <c r="G59" s="105"/>
      <c r="H59" s="105"/>
      <c r="I59" s="104" t="s">
        <v>62</v>
      </c>
      <c r="J59" s="105"/>
      <c r="K59" s="106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</row>
    <row r="60" spans="1:28" ht="12.75" customHeight="1" x14ac:dyDescent="0.2">
      <c r="A60" s="103"/>
      <c r="B60" s="103"/>
      <c r="C60" s="101" t="s">
        <v>107</v>
      </c>
      <c r="D60" s="101" t="s">
        <v>108</v>
      </c>
      <c r="E60" s="101" t="s">
        <v>109</v>
      </c>
      <c r="F60" s="101" t="s">
        <v>107</v>
      </c>
      <c r="G60" s="101" t="s">
        <v>108</v>
      </c>
      <c r="H60" s="101" t="s">
        <v>109</v>
      </c>
      <c r="I60" s="101" t="s">
        <v>107</v>
      </c>
      <c r="J60" s="101" t="s">
        <v>108</v>
      </c>
      <c r="K60" s="101" t="s">
        <v>109</v>
      </c>
    </row>
    <row r="61" spans="1:28" ht="40.5" customHeight="1" x14ac:dyDescent="0.2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</row>
    <row r="62" spans="1:28" ht="11.25" customHeight="1" x14ac:dyDescent="0.2">
      <c r="A62" s="110" t="s">
        <v>110</v>
      </c>
      <c r="B62" s="110" t="s">
        <v>111</v>
      </c>
      <c r="C62" s="111">
        <v>4402</v>
      </c>
      <c r="D62" s="112">
        <v>9918.4</v>
      </c>
      <c r="E62" s="112">
        <v>2253.1999999999998</v>
      </c>
      <c r="F62" s="111">
        <v>915</v>
      </c>
      <c r="G62" s="112">
        <v>3173.6</v>
      </c>
      <c r="H62" s="112">
        <v>3468.4</v>
      </c>
      <c r="I62" s="111">
        <v>499</v>
      </c>
      <c r="J62" s="112">
        <v>2206.4</v>
      </c>
      <c r="K62" s="112">
        <v>4421.6000000000004</v>
      </c>
    </row>
    <row r="63" spans="1:28" ht="11.25" customHeight="1" x14ac:dyDescent="0.2">
      <c r="A63" s="110" t="s">
        <v>112</v>
      </c>
      <c r="B63" s="110" t="s">
        <v>113</v>
      </c>
      <c r="C63" s="111">
        <v>4655</v>
      </c>
      <c r="D63" s="112">
        <v>10631.3</v>
      </c>
      <c r="E63" s="112">
        <v>2283.8000000000002</v>
      </c>
      <c r="F63" s="111">
        <v>1550</v>
      </c>
      <c r="G63" s="112">
        <v>5382</v>
      </c>
      <c r="H63" s="112">
        <v>3472.2</v>
      </c>
      <c r="I63" s="111">
        <v>1050</v>
      </c>
      <c r="J63" s="112">
        <v>4701.7</v>
      </c>
      <c r="K63" s="112">
        <v>4477.8</v>
      </c>
    </row>
    <row r="64" spans="1:28" ht="11.25" customHeight="1" x14ac:dyDescent="0.2">
      <c r="A64" s="110" t="s">
        <v>114</v>
      </c>
      <c r="B64" s="110" t="s">
        <v>115</v>
      </c>
      <c r="C64" s="111">
        <v>2330</v>
      </c>
      <c r="D64" s="112">
        <v>5188.6000000000004</v>
      </c>
      <c r="E64" s="112">
        <v>2226.9</v>
      </c>
      <c r="F64" s="111">
        <v>460</v>
      </c>
      <c r="G64" s="112">
        <v>1592.4</v>
      </c>
      <c r="H64" s="112">
        <v>3461.7</v>
      </c>
      <c r="I64" s="111">
        <v>259</v>
      </c>
      <c r="J64" s="112">
        <v>1146.8</v>
      </c>
      <c r="K64" s="112">
        <v>4428</v>
      </c>
    </row>
    <row r="65" spans="1:28" ht="11.25" customHeight="1" x14ac:dyDescent="0.2">
      <c r="A65" s="110" t="s">
        <v>116</v>
      </c>
      <c r="B65" s="110" t="s">
        <v>117</v>
      </c>
      <c r="C65" s="111">
        <v>1442</v>
      </c>
      <c r="D65" s="112">
        <v>3210.5</v>
      </c>
      <c r="E65" s="112">
        <v>2226.4</v>
      </c>
      <c r="F65" s="111">
        <v>277</v>
      </c>
      <c r="G65" s="112">
        <v>967.2</v>
      </c>
      <c r="H65" s="112">
        <v>3491.8</v>
      </c>
      <c r="I65" s="111">
        <v>140</v>
      </c>
      <c r="J65" s="112">
        <v>616</v>
      </c>
      <c r="K65" s="112">
        <v>4399.8</v>
      </c>
    </row>
    <row r="66" spans="1:28" ht="11.25" customHeight="1" x14ac:dyDescent="0.2">
      <c r="A66" s="110" t="s">
        <v>118</v>
      </c>
      <c r="B66" s="110" t="s">
        <v>119</v>
      </c>
      <c r="C66" s="111">
        <v>2061</v>
      </c>
      <c r="D66" s="112">
        <v>4566.1000000000004</v>
      </c>
      <c r="E66" s="112">
        <v>2215.5</v>
      </c>
      <c r="F66" s="111">
        <v>303</v>
      </c>
      <c r="G66" s="112">
        <v>1053.0999999999999</v>
      </c>
      <c r="H66" s="112">
        <v>3475.4</v>
      </c>
      <c r="I66" s="111">
        <v>165</v>
      </c>
      <c r="J66" s="112">
        <v>735.2</v>
      </c>
      <c r="K66" s="112">
        <v>4455.5</v>
      </c>
    </row>
    <row r="67" spans="1:28" ht="11.25" customHeight="1" x14ac:dyDescent="0.2">
      <c r="A67" s="110" t="s">
        <v>120</v>
      </c>
      <c r="B67" s="110" t="s">
        <v>121</v>
      </c>
      <c r="C67" s="111">
        <v>13959</v>
      </c>
      <c r="D67" s="112">
        <v>32098</v>
      </c>
      <c r="E67" s="112">
        <v>2299.4</v>
      </c>
      <c r="F67" s="111">
        <v>4990</v>
      </c>
      <c r="G67" s="112">
        <v>17313.099999999999</v>
      </c>
      <c r="H67" s="112">
        <v>3469.6</v>
      </c>
      <c r="I67" s="111">
        <v>3498</v>
      </c>
      <c r="J67" s="112">
        <v>15619.8</v>
      </c>
      <c r="K67" s="112">
        <v>4465.3</v>
      </c>
    </row>
    <row r="68" spans="1:28" ht="11.25" customHeight="1" x14ac:dyDescent="0.2">
      <c r="A68" s="110" t="s">
        <v>122</v>
      </c>
      <c r="B68" s="110" t="s">
        <v>123</v>
      </c>
      <c r="C68" s="111">
        <v>11513</v>
      </c>
      <c r="D68" s="112">
        <v>26358.799999999999</v>
      </c>
      <c r="E68" s="112">
        <v>2289.5</v>
      </c>
      <c r="F68" s="111">
        <v>3249</v>
      </c>
      <c r="G68" s="112">
        <v>11255.1</v>
      </c>
      <c r="H68" s="112">
        <v>3464.2</v>
      </c>
      <c r="I68" s="111">
        <v>2059</v>
      </c>
      <c r="J68" s="112">
        <v>9151.2999999999993</v>
      </c>
      <c r="K68" s="112">
        <v>4444.5</v>
      </c>
    </row>
    <row r="69" spans="1:28" ht="11.25" customHeight="1" x14ac:dyDescent="0.2">
      <c r="A69" s="110" t="s">
        <v>124</v>
      </c>
      <c r="B69" s="110" t="s">
        <v>125</v>
      </c>
      <c r="C69" s="111">
        <v>2377</v>
      </c>
      <c r="D69" s="112">
        <v>5228.5</v>
      </c>
      <c r="E69" s="112">
        <v>2199.6</v>
      </c>
      <c r="F69" s="111">
        <v>325</v>
      </c>
      <c r="G69" s="112">
        <v>1126.5999999999999</v>
      </c>
      <c r="H69" s="112">
        <v>3466.4</v>
      </c>
      <c r="I69" s="111">
        <v>147</v>
      </c>
      <c r="J69" s="112">
        <v>646.1</v>
      </c>
      <c r="K69" s="112">
        <v>4395</v>
      </c>
    </row>
    <row r="70" spans="1:28" ht="11.25" customHeight="1" x14ac:dyDescent="0.2">
      <c r="A70" s="110" t="s">
        <v>126</v>
      </c>
      <c r="B70" s="110" t="s">
        <v>127</v>
      </c>
      <c r="C70" s="111">
        <v>1931</v>
      </c>
      <c r="D70" s="112">
        <v>4272.7</v>
      </c>
      <c r="E70" s="112">
        <v>2212.6999999999998</v>
      </c>
      <c r="F70" s="111">
        <v>301</v>
      </c>
      <c r="G70" s="112">
        <v>1041.7</v>
      </c>
      <c r="H70" s="112">
        <v>3460.8</v>
      </c>
      <c r="I70" s="111">
        <v>149</v>
      </c>
      <c r="J70" s="112">
        <v>663.6</v>
      </c>
      <c r="K70" s="112">
        <v>4453.3999999999996</v>
      </c>
    </row>
    <row r="71" spans="1:28" ht="11.25" customHeight="1" x14ac:dyDescent="0.2">
      <c r="A71" s="110" t="s">
        <v>59</v>
      </c>
      <c r="B71" s="110" t="s">
        <v>128</v>
      </c>
      <c r="C71" s="111">
        <v>1834</v>
      </c>
      <c r="D71" s="112">
        <v>4063.4</v>
      </c>
      <c r="E71" s="112">
        <v>2215.6</v>
      </c>
      <c r="F71" s="111">
        <v>291</v>
      </c>
      <c r="G71" s="112">
        <v>1014.5</v>
      </c>
      <c r="H71" s="112">
        <v>3486.1</v>
      </c>
      <c r="I71" s="111">
        <v>145</v>
      </c>
      <c r="J71" s="112">
        <v>644.20000000000005</v>
      </c>
      <c r="K71" s="112">
        <v>4442.7</v>
      </c>
    </row>
    <row r="72" spans="1:28" ht="11.25" customHeight="1" x14ac:dyDescent="0.2">
      <c r="A72" s="110" t="s">
        <v>61</v>
      </c>
      <c r="B72" s="110" t="s">
        <v>129</v>
      </c>
      <c r="C72" s="111">
        <v>2563</v>
      </c>
      <c r="D72" s="112">
        <v>5747.3</v>
      </c>
      <c r="E72" s="112">
        <v>2242.4</v>
      </c>
      <c r="F72" s="111">
        <v>588</v>
      </c>
      <c r="G72" s="112">
        <v>2034.1</v>
      </c>
      <c r="H72" s="112">
        <v>3459.4</v>
      </c>
      <c r="I72" s="111">
        <v>301</v>
      </c>
      <c r="J72" s="112">
        <v>1338.8</v>
      </c>
      <c r="K72" s="112">
        <v>4447.7</v>
      </c>
    </row>
    <row r="73" spans="1:28" ht="11.25" customHeight="1" x14ac:dyDescent="0.2">
      <c r="A73" s="110" t="s">
        <v>63</v>
      </c>
      <c r="B73" s="110" t="s">
        <v>130</v>
      </c>
      <c r="C73" s="111">
        <v>2273</v>
      </c>
      <c r="D73" s="112">
        <v>5021.3999999999996</v>
      </c>
      <c r="E73" s="112">
        <v>2209.1999999999998</v>
      </c>
      <c r="F73" s="111">
        <v>346</v>
      </c>
      <c r="G73" s="112">
        <v>1193.5999999999999</v>
      </c>
      <c r="H73" s="112">
        <v>3449.7</v>
      </c>
      <c r="I73" s="111">
        <v>145</v>
      </c>
      <c r="J73" s="112">
        <v>636</v>
      </c>
      <c r="K73" s="112">
        <v>4386</v>
      </c>
    </row>
    <row r="74" spans="1:28" ht="11.25" customHeight="1" x14ac:dyDescent="0.2">
      <c r="A74" s="110" t="s">
        <v>65</v>
      </c>
      <c r="B74" s="110" t="s">
        <v>131</v>
      </c>
      <c r="C74" s="111">
        <v>8101</v>
      </c>
      <c r="D74" s="112">
        <v>18104.8</v>
      </c>
      <c r="E74" s="112">
        <v>2234.9</v>
      </c>
      <c r="F74" s="111">
        <v>1614</v>
      </c>
      <c r="G74" s="112">
        <v>5585.4</v>
      </c>
      <c r="H74" s="112">
        <v>3460.6</v>
      </c>
      <c r="I74" s="111">
        <v>860</v>
      </c>
      <c r="J74" s="112">
        <v>3796.7</v>
      </c>
      <c r="K74" s="112">
        <v>4414.7</v>
      </c>
    </row>
    <row r="75" spans="1:28" ht="11.25" customHeight="1" x14ac:dyDescent="0.2">
      <c r="A75" s="110" t="s">
        <v>67</v>
      </c>
      <c r="B75" s="110" t="s">
        <v>132</v>
      </c>
      <c r="C75" s="111">
        <v>11866</v>
      </c>
      <c r="D75" s="112">
        <v>27118.799999999999</v>
      </c>
      <c r="E75" s="112">
        <v>2285.4</v>
      </c>
      <c r="F75" s="111">
        <v>3838</v>
      </c>
      <c r="G75" s="112">
        <v>13296.6</v>
      </c>
      <c r="H75" s="112">
        <v>3464.5</v>
      </c>
      <c r="I75" s="111">
        <v>2442</v>
      </c>
      <c r="J75" s="112">
        <v>10877.5</v>
      </c>
      <c r="K75" s="112">
        <v>4454.3</v>
      </c>
    </row>
    <row r="76" spans="1:28" ht="11.25" customHeight="1" x14ac:dyDescent="0.2">
      <c r="A76" s="115" t="s">
        <v>133</v>
      </c>
      <c r="B76" s="116"/>
      <c r="C76" s="111">
        <v>71307</v>
      </c>
      <c r="D76" s="112">
        <v>161528.70000000001</v>
      </c>
      <c r="E76" s="112">
        <v>2265.2600000000002</v>
      </c>
      <c r="F76" s="111">
        <v>19047</v>
      </c>
      <c r="G76" s="112">
        <v>66028.800000000003</v>
      </c>
      <c r="H76" s="112">
        <v>3466.62</v>
      </c>
      <c r="I76" s="111">
        <v>11859</v>
      </c>
      <c r="J76" s="112">
        <v>52779.8</v>
      </c>
      <c r="K76" s="112">
        <v>4450.6099999999997</v>
      </c>
    </row>
    <row r="78" spans="1:28" ht="19.5" customHeight="1" x14ac:dyDescent="0.2">
      <c r="A78" s="101" t="s">
        <v>104</v>
      </c>
      <c r="B78" s="101" t="s">
        <v>105</v>
      </c>
      <c r="C78" s="104" t="s">
        <v>64</v>
      </c>
      <c r="D78" s="105"/>
      <c r="E78" s="105"/>
      <c r="F78" s="104" t="s">
        <v>66</v>
      </c>
      <c r="G78" s="105"/>
      <c r="H78" s="106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</row>
    <row r="79" spans="1:28" ht="12.75" customHeight="1" x14ac:dyDescent="0.2">
      <c r="A79" s="103"/>
      <c r="B79" s="103"/>
      <c r="C79" s="101" t="s">
        <v>107</v>
      </c>
      <c r="D79" s="101" t="s">
        <v>108</v>
      </c>
      <c r="E79" s="101" t="s">
        <v>109</v>
      </c>
      <c r="F79" s="101" t="s">
        <v>107</v>
      </c>
      <c r="G79" s="101" t="s">
        <v>108</v>
      </c>
      <c r="H79" s="101" t="s">
        <v>109</v>
      </c>
    </row>
    <row r="80" spans="1:28" ht="48" customHeight="1" x14ac:dyDescent="0.2">
      <c r="A80" s="102"/>
      <c r="B80" s="102"/>
      <c r="C80" s="102"/>
      <c r="D80" s="102"/>
      <c r="E80" s="102"/>
      <c r="F80" s="102"/>
      <c r="G80" s="102"/>
      <c r="H80" s="102"/>
    </row>
    <row r="81" spans="1:8" ht="11.25" customHeight="1" x14ac:dyDescent="0.2">
      <c r="A81" s="110" t="s">
        <v>110</v>
      </c>
      <c r="B81" s="110" t="s">
        <v>111</v>
      </c>
      <c r="C81" s="111">
        <v>455</v>
      </c>
      <c r="D81" s="112">
        <v>2887.4</v>
      </c>
      <c r="E81" s="112">
        <v>6346</v>
      </c>
      <c r="F81" s="111">
        <v>47</v>
      </c>
      <c r="G81" s="112">
        <v>723.3</v>
      </c>
      <c r="H81" s="112">
        <v>15388.9</v>
      </c>
    </row>
    <row r="82" spans="1:8" ht="11.25" customHeight="1" x14ac:dyDescent="0.2">
      <c r="A82" s="110" t="s">
        <v>112</v>
      </c>
      <c r="B82" s="110" t="s">
        <v>113</v>
      </c>
      <c r="C82" s="111">
        <v>1846</v>
      </c>
      <c r="D82" s="112">
        <v>12440.8</v>
      </c>
      <c r="E82" s="112">
        <v>6739.3</v>
      </c>
      <c r="F82" s="111">
        <v>222</v>
      </c>
      <c r="G82" s="112">
        <v>2748.9</v>
      </c>
      <c r="H82" s="112">
        <v>12382.3</v>
      </c>
    </row>
    <row r="83" spans="1:8" ht="11.25" customHeight="1" x14ac:dyDescent="0.2">
      <c r="A83" s="110" t="s">
        <v>114</v>
      </c>
      <c r="B83" s="110" t="s">
        <v>115</v>
      </c>
      <c r="C83" s="111">
        <v>342</v>
      </c>
      <c r="D83" s="112">
        <v>2210</v>
      </c>
      <c r="E83" s="112">
        <v>6461.9</v>
      </c>
      <c r="F83" s="111">
        <v>23</v>
      </c>
      <c r="G83" s="112">
        <v>277.39999999999998</v>
      </c>
      <c r="H83" s="112">
        <v>12058.8</v>
      </c>
    </row>
    <row r="84" spans="1:8" ht="11.25" customHeight="1" x14ac:dyDescent="0.2">
      <c r="A84" s="110" t="s">
        <v>116</v>
      </c>
      <c r="B84" s="110" t="s">
        <v>117</v>
      </c>
      <c r="C84" s="111">
        <v>122</v>
      </c>
      <c r="D84" s="112">
        <v>809.1</v>
      </c>
      <c r="E84" s="112">
        <v>6632.1</v>
      </c>
      <c r="F84" s="111">
        <v>6</v>
      </c>
      <c r="G84" s="112">
        <v>66.8</v>
      </c>
      <c r="H84" s="112">
        <v>11136.9</v>
      </c>
    </row>
    <row r="85" spans="1:8" ht="11.25" customHeight="1" x14ac:dyDescent="0.2">
      <c r="A85" s="110" t="s">
        <v>118</v>
      </c>
      <c r="B85" s="110" t="s">
        <v>119</v>
      </c>
      <c r="C85" s="111">
        <v>153</v>
      </c>
      <c r="D85" s="112">
        <v>1012.8</v>
      </c>
      <c r="E85" s="112">
        <v>6619.4</v>
      </c>
      <c r="F85" s="111">
        <v>12</v>
      </c>
      <c r="G85" s="112">
        <v>190.7</v>
      </c>
      <c r="H85" s="112">
        <v>15891.4</v>
      </c>
    </row>
    <row r="86" spans="1:8" ht="11.25" customHeight="1" x14ac:dyDescent="0.2">
      <c r="A86" s="110" t="s">
        <v>120</v>
      </c>
      <c r="B86" s="110" t="s">
        <v>121</v>
      </c>
      <c r="C86" s="111">
        <v>6017</v>
      </c>
      <c r="D86" s="112">
        <v>40804.9</v>
      </c>
      <c r="E86" s="112">
        <v>6781.6</v>
      </c>
      <c r="F86" s="111">
        <v>1367</v>
      </c>
      <c r="G86" s="112">
        <v>18552.5</v>
      </c>
      <c r="H86" s="112">
        <v>13571.7</v>
      </c>
    </row>
    <row r="87" spans="1:8" ht="11.25" customHeight="1" x14ac:dyDescent="0.2">
      <c r="A87" s="110" t="s">
        <v>122</v>
      </c>
      <c r="B87" s="110" t="s">
        <v>123</v>
      </c>
      <c r="C87" s="111">
        <v>2753</v>
      </c>
      <c r="D87" s="112">
        <v>18308.7</v>
      </c>
      <c r="E87" s="112">
        <v>6650.5</v>
      </c>
      <c r="F87" s="111">
        <v>440</v>
      </c>
      <c r="G87" s="112">
        <v>5815.4</v>
      </c>
      <c r="H87" s="112">
        <v>13216.7</v>
      </c>
    </row>
    <row r="88" spans="1:8" ht="11.25" customHeight="1" x14ac:dyDescent="0.2">
      <c r="A88" s="110" t="s">
        <v>124</v>
      </c>
      <c r="B88" s="110" t="s">
        <v>125</v>
      </c>
      <c r="C88" s="111">
        <v>139</v>
      </c>
      <c r="D88" s="112">
        <v>882.2</v>
      </c>
      <c r="E88" s="112">
        <v>6346.6</v>
      </c>
      <c r="F88" s="111">
        <v>7</v>
      </c>
      <c r="G88" s="112">
        <v>83.9</v>
      </c>
      <c r="H88" s="112">
        <v>11978.7</v>
      </c>
    </row>
    <row r="89" spans="1:8" ht="11.25" customHeight="1" x14ac:dyDescent="0.2">
      <c r="A89" s="110" t="s">
        <v>126</v>
      </c>
      <c r="B89" s="110" t="s">
        <v>127</v>
      </c>
      <c r="C89" s="111">
        <v>156</v>
      </c>
      <c r="D89" s="112">
        <v>1007.4</v>
      </c>
      <c r="E89" s="112">
        <v>6457.7</v>
      </c>
      <c r="F89" s="111">
        <v>14</v>
      </c>
      <c r="G89" s="112">
        <v>180.9</v>
      </c>
      <c r="H89" s="112">
        <v>12920</v>
      </c>
    </row>
    <row r="90" spans="1:8" ht="11.25" customHeight="1" x14ac:dyDescent="0.2">
      <c r="A90" s="110" t="s">
        <v>59</v>
      </c>
      <c r="B90" s="110" t="s">
        <v>128</v>
      </c>
      <c r="C90" s="111">
        <v>119</v>
      </c>
      <c r="D90" s="112">
        <v>774.4</v>
      </c>
      <c r="E90" s="112">
        <v>6507.5</v>
      </c>
      <c r="F90" s="111">
        <v>7</v>
      </c>
      <c r="G90" s="112">
        <v>90.9</v>
      </c>
      <c r="H90" s="112">
        <v>12981.1</v>
      </c>
    </row>
    <row r="91" spans="1:8" ht="11.25" customHeight="1" x14ac:dyDescent="0.2">
      <c r="A91" s="110" t="s">
        <v>61</v>
      </c>
      <c r="B91" s="110" t="s">
        <v>129</v>
      </c>
      <c r="C91" s="111">
        <v>245</v>
      </c>
      <c r="D91" s="112">
        <v>1562</v>
      </c>
      <c r="E91" s="112">
        <v>6375.7</v>
      </c>
      <c r="F91" s="111">
        <v>17</v>
      </c>
      <c r="G91" s="112">
        <v>212.7</v>
      </c>
      <c r="H91" s="112">
        <v>12510</v>
      </c>
    </row>
    <row r="92" spans="1:8" ht="11.25" customHeight="1" x14ac:dyDescent="0.2">
      <c r="A92" s="110" t="s">
        <v>63</v>
      </c>
      <c r="B92" s="110" t="s">
        <v>130</v>
      </c>
      <c r="C92" s="111">
        <v>113</v>
      </c>
      <c r="D92" s="112">
        <v>752.8</v>
      </c>
      <c r="E92" s="112">
        <v>6662.1</v>
      </c>
      <c r="F92" s="111">
        <v>5</v>
      </c>
      <c r="G92" s="112">
        <v>60.7</v>
      </c>
      <c r="H92" s="112">
        <v>12148.1</v>
      </c>
    </row>
    <row r="93" spans="1:8" ht="11.25" customHeight="1" x14ac:dyDescent="0.2">
      <c r="A93" s="110" t="s">
        <v>65</v>
      </c>
      <c r="B93" s="110" t="s">
        <v>131</v>
      </c>
      <c r="C93" s="111">
        <v>918</v>
      </c>
      <c r="D93" s="112">
        <v>6089.9</v>
      </c>
      <c r="E93" s="112">
        <v>6633.8</v>
      </c>
      <c r="F93" s="111">
        <v>81</v>
      </c>
      <c r="G93" s="112">
        <v>1068.5999999999999</v>
      </c>
      <c r="H93" s="112">
        <v>13192</v>
      </c>
    </row>
    <row r="94" spans="1:8" ht="11.25" customHeight="1" x14ac:dyDescent="0.2">
      <c r="A94" s="110" t="s">
        <v>67</v>
      </c>
      <c r="B94" s="110" t="s">
        <v>132</v>
      </c>
      <c r="C94" s="111">
        <v>3827</v>
      </c>
      <c r="D94" s="112">
        <v>26039.5</v>
      </c>
      <c r="E94" s="112">
        <v>6804.1</v>
      </c>
      <c r="F94" s="111">
        <v>743</v>
      </c>
      <c r="G94" s="112">
        <v>9611.6</v>
      </c>
      <c r="H94" s="112">
        <v>12936.2</v>
      </c>
    </row>
    <row r="95" spans="1:8" ht="11.25" customHeight="1" x14ac:dyDescent="0.2">
      <c r="A95" s="115" t="s">
        <v>133</v>
      </c>
      <c r="B95" s="116"/>
      <c r="C95" s="111">
        <v>17205</v>
      </c>
      <c r="D95" s="112">
        <v>115581.8</v>
      </c>
      <c r="E95" s="112">
        <v>6717.92</v>
      </c>
      <c r="F95" s="111">
        <v>2991</v>
      </c>
      <c r="G95" s="112">
        <v>39684</v>
      </c>
      <c r="H95" s="112">
        <v>13267.8</v>
      </c>
    </row>
  </sheetData>
  <mergeCells count="72">
    <mergeCell ref="F79:F80"/>
    <mergeCell ref="G79:G80"/>
    <mergeCell ref="H79:H80"/>
    <mergeCell ref="A95:B95"/>
    <mergeCell ref="J60:J61"/>
    <mergeCell ref="K60:K61"/>
    <mergeCell ref="A76:B76"/>
    <mergeCell ref="A78:A80"/>
    <mergeCell ref="B78:B80"/>
    <mergeCell ref="C78:E78"/>
    <mergeCell ref="F78:H78"/>
    <mergeCell ref="C79:C80"/>
    <mergeCell ref="D79:D80"/>
    <mergeCell ref="E79:E80"/>
    <mergeCell ref="D60:D61"/>
    <mergeCell ref="E60:E61"/>
    <mergeCell ref="F60:F61"/>
    <mergeCell ref="G60:G61"/>
    <mergeCell ref="H60:H61"/>
    <mergeCell ref="I60:I61"/>
    <mergeCell ref="I41:I42"/>
    <mergeCell ref="J41:J42"/>
    <mergeCell ref="K41:K42"/>
    <mergeCell ref="A57:B57"/>
    <mergeCell ref="A59:A61"/>
    <mergeCell ref="B59:B61"/>
    <mergeCell ref="C59:E59"/>
    <mergeCell ref="F59:H59"/>
    <mergeCell ref="I59:K59"/>
    <mergeCell ref="C60:C61"/>
    <mergeCell ref="C41:C42"/>
    <mergeCell ref="D41:D42"/>
    <mergeCell ref="E41:E42"/>
    <mergeCell ref="F41:F42"/>
    <mergeCell ref="G41:G42"/>
    <mergeCell ref="H41:H42"/>
    <mergeCell ref="H22:H23"/>
    <mergeCell ref="I22:I23"/>
    <mergeCell ref="J22:J23"/>
    <mergeCell ref="K22:K23"/>
    <mergeCell ref="A38:B38"/>
    <mergeCell ref="A40:A42"/>
    <mergeCell ref="B40:B42"/>
    <mergeCell ref="C40:E40"/>
    <mergeCell ref="F40:H40"/>
    <mergeCell ref="I40:K40"/>
    <mergeCell ref="A21:A23"/>
    <mergeCell ref="B21:B23"/>
    <mergeCell ref="C21:E21"/>
    <mergeCell ref="F21:H21"/>
    <mergeCell ref="I21:K21"/>
    <mergeCell ref="C22:C23"/>
    <mergeCell ref="D22:D23"/>
    <mergeCell ref="E22:E23"/>
    <mergeCell ref="F22:F23"/>
    <mergeCell ref="G22:G23"/>
    <mergeCell ref="G3:G4"/>
    <mergeCell ref="H3:H4"/>
    <mergeCell ref="I3:I4"/>
    <mergeCell ref="J3:J4"/>
    <mergeCell ref="K3:K4"/>
    <mergeCell ref="A19:B19"/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5" manualBreakCount="5">
    <brk id="20" max="16383" man="1"/>
    <brk id="39" max="16383" man="1"/>
    <brk id="58" max="16383" man="1"/>
    <brk id="77" max="16383" man="1"/>
    <brk id="9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A14" workbookViewId="0">
      <selection activeCell="K38" sqref="K38"/>
    </sheetView>
  </sheetViews>
  <sheetFormatPr defaultColWidth="9.33203125" defaultRowHeight="11.25" customHeight="1" x14ac:dyDescent="0.2"/>
  <cols>
    <col min="1" max="1" width="3.6640625" style="92" customWidth="1"/>
    <col min="2" max="2" width="33" style="92" customWidth="1"/>
    <col min="3" max="3" width="11" style="92" customWidth="1"/>
    <col min="4" max="4" width="14.1640625" style="92" customWidth="1"/>
    <col min="5" max="5" width="10.33203125" style="92" customWidth="1"/>
    <col min="6" max="6" width="11" style="92" customWidth="1"/>
    <col min="7" max="7" width="14.1640625" style="92" customWidth="1"/>
    <col min="8" max="8" width="10.33203125" style="92" customWidth="1"/>
    <col min="9" max="9" width="11" style="92" customWidth="1"/>
    <col min="10" max="10" width="14.1640625" style="90" customWidth="1"/>
    <col min="11" max="11" width="10.33203125" style="117" customWidth="1"/>
    <col min="12" max="12" width="9.1640625" style="91" customWidth="1"/>
    <col min="13" max="13" width="31.33203125" style="118" customWidth="1"/>
    <col min="14" max="16384" width="9.33203125" style="92"/>
  </cols>
  <sheetData>
    <row r="1" spans="1:11" ht="11.25" customHeight="1" x14ac:dyDescent="0.2">
      <c r="A1" s="99" t="s">
        <v>150</v>
      </c>
      <c r="B1" s="99"/>
      <c r="C1" s="99"/>
      <c r="D1" s="99"/>
      <c r="E1" s="99"/>
      <c r="F1" s="99"/>
      <c r="G1" s="100"/>
    </row>
    <row r="2" spans="1:11" ht="23.25" customHeight="1" x14ac:dyDescent="0.2">
      <c r="A2" s="101" t="s">
        <v>104</v>
      </c>
      <c r="B2" s="101" t="s">
        <v>105</v>
      </c>
      <c r="C2" s="104" t="s">
        <v>106</v>
      </c>
      <c r="D2" s="105"/>
      <c r="E2" s="106"/>
      <c r="F2" s="104" t="s">
        <v>135</v>
      </c>
      <c r="G2" s="105"/>
      <c r="H2" s="106"/>
      <c r="I2" s="104" t="s">
        <v>136</v>
      </c>
      <c r="J2" s="105"/>
      <c r="K2" s="106"/>
    </row>
    <row r="3" spans="1:11" ht="28.5" customHeight="1" x14ac:dyDescent="0.2">
      <c r="A3" s="103"/>
      <c r="B3" s="103"/>
      <c r="C3" s="101" t="s">
        <v>107</v>
      </c>
      <c r="D3" s="101" t="s">
        <v>108</v>
      </c>
      <c r="E3" s="101" t="s">
        <v>109</v>
      </c>
      <c r="F3" s="101" t="s">
        <v>107</v>
      </c>
      <c r="G3" s="101" t="s">
        <v>108</v>
      </c>
      <c r="H3" s="101" t="s">
        <v>109</v>
      </c>
      <c r="I3" s="101" t="s">
        <v>107</v>
      </c>
      <c r="J3" s="101" t="s">
        <v>108</v>
      </c>
      <c r="K3" s="101" t="s">
        <v>109</v>
      </c>
    </row>
    <row r="4" spans="1:11" ht="21.75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ht="12.75" customHeight="1" x14ac:dyDescent="0.2">
      <c r="A5" s="110" t="s">
        <v>110</v>
      </c>
      <c r="B5" s="110" t="s">
        <v>111</v>
      </c>
      <c r="C5" s="119">
        <v>7862</v>
      </c>
      <c r="D5" s="120">
        <v>21558.2</v>
      </c>
      <c r="E5" s="121">
        <v>2742.1</v>
      </c>
      <c r="F5" s="119">
        <v>5638</v>
      </c>
      <c r="G5" s="120">
        <v>16148.9</v>
      </c>
      <c r="H5" s="120">
        <v>2864.3</v>
      </c>
      <c r="I5" s="119">
        <v>1700</v>
      </c>
      <c r="J5" s="120">
        <v>4049.3</v>
      </c>
      <c r="K5" s="120">
        <v>2381.9</v>
      </c>
    </row>
    <row r="6" spans="1:11" ht="12.75" customHeight="1" x14ac:dyDescent="0.2">
      <c r="A6" s="110" t="s">
        <v>112</v>
      </c>
      <c r="B6" s="110" t="s">
        <v>113</v>
      </c>
      <c r="C6" s="119">
        <v>11088</v>
      </c>
      <c r="D6" s="120">
        <v>38901.300000000003</v>
      </c>
      <c r="E6" s="121">
        <v>3508.4</v>
      </c>
      <c r="F6" s="119">
        <v>7970</v>
      </c>
      <c r="G6" s="120">
        <v>29866.799999999999</v>
      </c>
      <c r="H6" s="120">
        <v>3747.4</v>
      </c>
      <c r="I6" s="119">
        <v>2255</v>
      </c>
      <c r="J6" s="120">
        <v>6208.7</v>
      </c>
      <c r="K6" s="120">
        <v>2753.3</v>
      </c>
    </row>
    <row r="7" spans="1:11" ht="12.75" customHeight="1" x14ac:dyDescent="0.2">
      <c r="A7" s="110" t="s">
        <v>114</v>
      </c>
      <c r="B7" s="110" t="s">
        <v>115</v>
      </c>
      <c r="C7" s="119">
        <v>4162</v>
      </c>
      <c r="D7" s="120">
        <v>11688</v>
      </c>
      <c r="E7" s="121">
        <v>2808.3</v>
      </c>
      <c r="F7" s="119">
        <v>2409</v>
      </c>
      <c r="G7" s="120">
        <v>7349</v>
      </c>
      <c r="H7" s="120">
        <v>3050.7</v>
      </c>
      <c r="I7" s="119">
        <v>1354</v>
      </c>
      <c r="J7" s="120">
        <v>3417.8</v>
      </c>
      <c r="K7" s="120">
        <v>2524.1999999999998</v>
      </c>
    </row>
    <row r="8" spans="1:11" ht="12.75" customHeight="1" x14ac:dyDescent="0.2">
      <c r="A8" s="110" t="s">
        <v>116</v>
      </c>
      <c r="B8" s="110" t="s">
        <v>117</v>
      </c>
      <c r="C8" s="119">
        <v>2492</v>
      </c>
      <c r="D8" s="120">
        <v>6505.8</v>
      </c>
      <c r="E8" s="121">
        <v>2610.6999999999998</v>
      </c>
      <c r="F8" s="119">
        <v>1620</v>
      </c>
      <c r="G8" s="120">
        <v>4563.3999999999996</v>
      </c>
      <c r="H8" s="120">
        <v>2816.9</v>
      </c>
      <c r="I8" s="119">
        <v>634</v>
      </c>
      <c r="J8" s="120">
        <v>1505.5</v>
      </c>
      <c r="K8" s="120">
        <v>2374.6</v>
      </c>
    </row>
    <row r="9" spans="1:11" ht="12.75" customHeight="1" x14ac:dyDescent="0.2">
      <c r="A9" s="110" t="s">
        <v>118</v>
      </c>
      <c r="B9" s="110" t="s">
        <v>119</v>
      </c>
      <c r="C9" s="119">
        <v>3407</v>
      </c>
      <c r="D9" s="120">
        <v>8754.1</v>
      </c>
      <c r="E9" s="121">
        <v>2569.4</v>
      </c>
      <c r="F9" s="119">
        <v>1933</v>
      </c>
      <c r="G9" s="120">
        <v>5276.5</v>
      </c>
      <c r="H9" s="120">
        <v>2729.7</v>
      </c>
      <c r="I9" s="119">
        <v>1185</v>
      </c>
      <c r="J9" s="120">
        <v>2847</v>
      </c>
      <c r="K9" s="120">
        <v>2402.5</v>
      </c>
    </row>
    <row r="10" spans="1:11" ht="12.75" customHeight="1" x14ac:dyDescent="0.2">
      <c r="A10" s="110" t="s">
        <v>120</v>
      </c>
      <c r="B10" s="110" t="s">
        <v>121</v>
      </c>
      <c r="C10" s="119">
        <v>35733</v>
      </c>
      <c r="D10" s="120">
        <v>134421.29999999999</v>
      </c>
      <c r="E10" s="121">
        <v>3761.8</v>
      </c>
      <c r="F10" s="119">
        <v>27903</v>
      </c>
      <c r="G10" s="120">
        <v>111117.5</v>
      </c>
      <c r="H10" s="120">
        <v>3982.3</v>
      </c>
      <c r="I10" s="119">
        <v>5417</v>
      </c>
      <c r="J10" s="120">
        <v>15142.9</v>
      </c>
      <c r="K10" s="120">
        <v>2795.4</v>
      </c>
    </row>
    <row r="11" spans="1:11" ht="12.75" customHeight="1" x14ac:dyDescent="0.2">
      <c r="A11" s="110" t="s">
        <v>122</v>
      </c>
      <c r="B11" s="110" t="s">
        <v>123</v>
      </c>
      <c r="C11" s="119">
        <v>24806</v>
      </c>
      <c r="D11" s="120">
        <v>79101.8</v>
      </c>
      <c r="E11" s="121">
        <v>3188.8</v>
      </c>
      <c r="F11" s="119">
        <v>18686</v>
      </c>
      <c r="G11" s="120">
        <v>63036.4</v>
      </c>
      <c r="H11" s="120">
        <v>3373.5</v>
      </c>
      <c r="I11" s="119">
        <v>4650</v>
      </c>
      <c r="J11" s="120">
        <v>11784.4</v>
      </c>
      <c r="K11" s="120">
        <v>2534.3000000000002</v>
      </c>
    </row>
    <row r="12" spans="1:11" ht="12.75" customHeight="1" x14ac:dyDescent="0.2">
      <c r="A12" s="110" t="s">
        <v>124</v>
      </c>
      <c r="B12" s="110" t="s">
        <v>125</v>
      </c>
      <c r="C12" s="119">
        <v>3666</v>
      </c>
      <c r="D12" s="120">
        <v>9088.6</v>
      </c>
      <c r="E12" s="121">
        <v>2479.1999999999998</v>
      </c>
      <c r="F12" s="119">
        <v>2153</v>
      </c>
      <c r="G12" s="120">
        <v>5823.1</v>
      </c>
      <c r="H12" s="120">
        <v>2704.7</v>
      </c>
      <c r="I12" s="119">
        <v>1251</v>
      </c>
      <c r="J12" s="120">
        <v>2734.4</v>
      </c>
      <c r="K12" s="120">
        <v>2185.8000000000002</v>
      </c>
    </row>
    <row r="13" spans="1:11" ht="12.75" customHeight="1" x14ac:dyDescent="0.2">
      <c r="A13" s="110" t="s">
        <v>126</v>
      </c>
      <c r="B13" s="110" t="s">
        <v>127</v>
      </c>
      <c r="C13" s="119">
        <v>3151</v>
      </c>
      <c r="D13" s="120">
        <v>8185.7</v>
      </c>
      <c r="E13" s="121">
        <v>2597.8000000000002</v>
      </c>
      <c r="F13" s="119">
        <v>1854</v>
      </c>
      <c r="G13" s="120">
        <v>5228.3999999999996</v>
      </c>
      <c r="H13" s="120">
        <v>2820.1</v>
      </c>
      <c r="I13" s="119">
        <v>1034</v>
      </c>
      <c r="J13" s="120">
        <v>2407</v>
      </c>
      <c r="K13" s="120">
        <v>2327.8000000000002</v>
      </c>
    </row>
    <row r="14" spans="1:11" ht="12.75" customHeight="1" x14ac:dyDescent="0.2">
      <c r="A14" s="110" t="s">
        <v>59</v>
      </c>
      <c r="B14" s="110" t="s">
        <v>128</v>
      </c>
      <c r="C14" s="119">
        <v>3043</v>
      </c>
      <c r="D14" s="120">
        <v>7656.4</v>
      </c>
      <c r="E14" s="121">
        <v>2516.1</v>
      </c>
      <c r="F14" s="119">
        <v>1811</v>
      </c>
      <c r="G14" s="120">
        <v>4906.5</v>
      </c>
      <c r="H14" s="120">
        <v>2709.3</v>
      </c>
      <c r="I14" s="119">
        <v>955</v>
      </c>
      <c r="J14" s="120">
        <v>2217.6</v>
      </c>
      <c r="K14" s="120">
        <v>2322.1</v>
      </c>
    </row>
    <row r="15" spans="1:11" ht="12.75" customHeight="1" x14ac:dyDescent="0.2">
      <c r="A15" s="110" t="s">
        <v>61</v>
      </c>
      <c r="B15" s="110" t="s">
        <v>129</v>
      </c>
      <c r="C15" s="119">
        <v>4657</v>
      </c>
      <c r="D15" s="120">
        <v>12482.8</v>
      </c>
      <c r="E15" s="121">
        <v>2680.4</v>
      </c>
      <c r="F15" s="119">
        <v>3195</v>
      </c>
      <c r="G15" s="120">
        <v>8994.9</v>
      </c>
      <c r="H15" s="120">
        <v>2815.3</v>
      </c>
      <c r="I15" s="119">
        <v>1044</v>
      </c>
      <c r="J15" s="120">
        <v>2579.8000000000002</v>
      </c>
      <c r="K15" s="120">
        <v>2471.1</v>
      </c>
    </row>
    <row r="16" spans="1:11" ht="12.75" customHeight="1" x14ac:dyDescent="0.2">
      <c r="A16" s="110" t="s">
        <v>63</v>
      </c>
      <c r="B16" s="110" t="s">
        <v>130</v>
      </c>
      <c r="C16" s="119">
        <v>3667</v>
      </c>
      <c r="D16" s="120">
        <v>8984.1</v>
      </c>
      <c r="E16" s="121">
        <v>2450</v>
      </c>
      <c r="F16" s="119">
        <v>2212</v>
      </c>
      <c r="G16" s="120">
        <v>5855.2</v>
      </c>
      <c r="H16" s="120">
        <v>2647</v>
      </c>
      <c r="I16" s="119">
        <v>1091</v>
      </c>
      <c r="J16" s="120">
        <v>2426.6</v>
      </c>
      <c r="K16" s="120">
        <v>2224.1999999999998</v>
      </c>
    </row>
    <row r="17" spans="1:11" ht="12.75" customHeight="1" x14ac:dyDescent="0.2">
      <c r="A17" s="110" t="s">
        <v>65</v>
      </c>
      <c r="B17" s="110" t="s">
        <v>131</v>
      </c>
      <c r="C17" s="119">
        <v>14284</v>
      </c>
      <c r="D17" s="120">
        <v>39217</v>
      </c>
      <c r="E17" s="121">
        <v>2745.5</v>
      </c>
      <c r="F17" s="119">
        <v>9720</v>
      </c>
      <c r="G17" s="120">
        <v>28225.3</v>
      </c>
      <c r="H17" s="120">
        <v>2903.8</v>
      </c>
      <c r="I17" s="119">
        <v>3262</v>
      </c>
      <c r="J17" s="120">
        <v>8026.5</v>
      </c>
      <c r="K17" s="120">
        <v>2460.6</v>
      </c>
    </row>
    <row r="18" spans="1:11" ht="12.75" customHeight="1" x14ac:dyDescent="0.2">
      <c r="A18" s="110" t="s">
        <v>67</v>
      </c>
      <c r="B18" s="110" t="s">
        <v>132</v>
      </c>
      <c r="C18" s="119">
        <v>26873</v>
      </c>
      <c r="D18" s="120">
        <v>94046.6</v>
      </c>
      <c r="E18" s="121">
        <v>3499.7</v>
      </c>
      <c r="F18" s="119">
        <v>19417</v>
      </c>
      <c r="G18" s="120">
        <v>73458.8</v>
      </c>
      <c r="H18" s="120">
        <v>3783.2</v>
      </c>
      <c r="I18" s="119">
        <v>5964</v>
      </c>
      <c r="J18" s="120">
        <v>16143.3</v>
      </c>
      <c r="K18" s="120">
        <v>2706.8</v>
      </c>
    </row>
    <row r="19" spans="1:11" ht="11.25" customHeight="1" x14ac:dyDescent="0.2">
      <c r="A19" s="115" t="s">
        <v>133</v>
      </c>
      <c r="B19" s="116"/>
      <c r="C19" s="119">
        <v>148891</v>
      </c>
      <c r="D19" s="120">
        <v>480591.6</v>
      </c>
      <c r="E19" s="121">
        <v>3227.81</v>
      </c>
      <c r="F19" s="119">
        <v>106521</v>
      </c>
      <c r="G19" s="120">
        <v>369850.7</v>
      </c>
      <c r="H19" s="120">
        <v>3472.09</v>
      </c>
      <c r="I19" s="119">
        <v>31796</v>
      </c>
      <c r="J19" s="120">
        <v>81490.5</v>
      </c>
      <c r="K19" s="120">
        <v>2562.92</v>
      </c>
    </row>
    <row r="21" spans="1:11" ht="24" customHeight="1" x14ac:dyDescent="0.2">
      <c r="A21" s="101" t="s">
        <v>104</v>
      </c>
      <c r="B21" s="101" t="s">
        <v>105</v>
      </c>
      <c r="C21" s="104" t="s">
        <v>137</v>
      </c>
      <c r="D21" s="105"/>
      <c r="E21" s="106"/>
      <c r="F21" s="104" t="s">
        <v>138</v>
      </c>
      <c r="G21" s="105"/>
      <c r="H21" s="106"/>
      <c r="I21" s="104" t="s">
        <v>139</v>
      </c>
      <c r="J21" s="105"/>
      <c r="K21" s="106"/>
    </row>
    <row r="22" spans="1:11" ht="12.75" customHeight="1" x14ac:dyDescent="0.2">
      <c r="A22" s="103"/>
      <c r="B22" s="103"/>
      <c r="C22" s="101" t="s">
        <v>107</v>
      </c>
      <c r="D22" s="101" t="s">
        <v>108</v>
      </c>
      <c r="E22" s="101" t="s">
        <v>109</v>
      </c>
      <c r="F22" s="101" t="s">
        <v>107</v>
      </c>
      <c r="G22" s="101" t="s">
        <v>108</v>
      </c>
      <c r="H22" s="101" t="s">
        <v>109</v>
      </c>
      <c r="I22" s="101" t="s">
        <v>107</v>
      </c>
      <c r="J22" s="101" t="s">
        <v>108</v>
      </c>
      <c r="K22" s="101" t="s">
        <v>109</v>
      </c>
    </row>
    <row r="23" spans="1:11" ht="43.5" customHeight="1" x14ac:dyDescent="0.2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1" ht="11.25" customHeight="1" x14ac:dyDescent="0.2">
      <c r="A24" s="110" t="s">
        <v>110</v>
      </c>
      <c r="B24" s="110" t="s">
        <v>111</v>
      </c>
      <c r="C24" s="119">
        <v>191</v>
      </c>
      <c r="D24" s="120">
        <v>412</v>
      </c>
      <c r="E24" s="120">
        <v>2157.1999999999998</v>
      </c>
      <c r="F24" s="119">
        <v>247</v>
      </c>
      <c r="G24" s="120">
        <v>800.8</v>
      </c>
      <c r="H24" s="120">
        <v>3242</v>
      </c>
      <c r="I24" s="119">
        <v>86</v>
      </c>
      <c r="J24" s="120">
        <v>147.19999999999999</v>
      </c>
      <c r="K24" s="120">
        <v>1712</v>
      </c>
    </row>
    <row r="25" spans="1:11" ht="11.25" customHeight="1" x14ac:dyDescent="0.2">
      <c r="A25" s="110" t="s">
        <v>112</v>
      </c>
      <c r="B25" s="110" t="s">
        <v>113</v>
      </c>
      <c r="C25" s="119">
        <v>419</v>
      </c>
      <c r="D25" s="120">
        <v>956.8</v>
      </c>
      <c r="E25" s="120">
        <v>2283.6</v>
      </c>
      <c r="F25" s="119">
        <v>327</v>
      </c>
      <c r="G25" s="120">
        <v>1581.2</v>
      </c>
      <c r="H25" s="120">
        <v>4835.5</v>
      </c>
      <c r="I25" s="119">
        <v>115</v>
      </c>
      <c r="J25" s="120">
        <v>196.9</v>
      </c>
      <c r="K25" s="120">
        <v>1712</v>
      </c>
    </row>
    <row r="26" spans="1:11" ht="11.25" customHeight="1" x14ac:dyDescent="0.2">
      <c r="A26" s="110" t="s">
        <v>114</v>
      </c>
      <c r="B26" s="110" t="s">
        <v>115</v>
      </c>
      <c r="C26" s="119">
        <v>187</v>
      </c>
      <c r="D26" s="120">
        <v>379.5</v>
      </c>
      <c r="E26" s="120">
        <v>2029.3</v>
      </c>
      <c r="F26" s="119">
        <v>159</v>
      </c>
      <c r="G26" s="120">
        <v>451</v>
      </c>
      <c r="H26" s="120">
        <v>2836.2</v>
      </c>
      <c r="I26" s="119">
        <v>53</v>
      </c>
      <c r="J26" s="120">
        <v>90.7</v>
      </c>
      <c r="K26" s="120">
        <v>1712</v>
      </c>
    </row>
    <row r="27" spans="1:11" ht="11.25" customHeight="1" x14ac:dyDescent="0.2">
      <c r="A27" s="110" t="s">
        <v>116</v>
      </c>
      <c r="B27" s="110" t="s">
        <v>117</v>
      </c>
      <c r="C27" s="119">
        <v>152</v>
      </c>
      <c r="D27" s="120">
        <v>263.10000000000002</v>
      </c>
      <c r="E27" s="120">
        <v>1730.6</v>
      </c>
      <c r="F27" s="119">
        <v>59</v>
      </c>
      <c r="G27" s="120">
        <v>127.7</v>
      </c>
      <c r="H27" s="120">
        <v>2164.1</v>
      </c>
      <c r="I27" s="119">
        <v>27</v>
      </c>
      <c r="J27" s="120">
        <v>46.2</v>
      </c>
      <c r="K27" s="120">
        <v>1712</v>
      </c>
    </row>
    <row r="28" spans="1:11" ht="11.25" customHeight="1" x14ac:dyDescent="0.2">
      <c r="A28" s="110" t="s">
        <v>118</v>
      </c>
      <c r="B28" s="110" t="s">
        <v>119</v>
      </c>
      <c r="C28" s="119">
        <v>158</v>
      </c>
      <c r="D28" s="120">
        <v>289.2</v>
      </c>
      <c r="E28" s="120">
        <v>1830.7</v>
      </c>
      <c r="F28" s="119">
        <v>92</v>
      </c>
      <c r="G28" s="120">
        <v>225.3</v>
      </c>
      <c r="H28" s="120">
        <v>2449.1</v>
      </c>
      <c r="I28" s="119">
        <v>38</v>
      </c>
      <c r="J28" s="120">
        <v>65.099999999999994</v>
      </c>
      <c r="K28" s="120">
        <v>1712</v>
      </c>
    </row>
    <row r="29" spans="1:11" ht="11.25" customHeight="1" x14ac:dyDescent="0.2">
      <c r="A29" s="110" t="s">
        <v>120</v>
      </c>
      <c r="B29" s="110" t="s">
        <v>121</v>
      </c>
      <c r="C29" s="119">
        <v>1274</v>
      </c>
      <c r="D29" s="120">
        <v>2928.1</v>
      </c>
      <c r="E29" s="120">
        <v>2298.3000000000002</v>
      </c>
      <c r="F29" s="119">
        <v>854</v>
      </c>
      <c r="G29" s="120">
        <v>3645.8</v>
      </c>
      <c r="H29" s="120">
        <v>4269.1000000000004</v>
      </c>
      <c r="I29" s="119">
        <v>267</v>
      </c>
      <c r="J29" s="120">
        <v>457.1</v>
      </c>
      <c r="K29" s="120">
        <v>1712</v>
      </c>
    </row>
    <row r="30" spans="1:11" ht="11.25" customHeight="1" x14ac:dyDescent="0.2">
      <c r="A30" s="110" t="s">
        <v>122</v>
      </c>
      <c r="B30" s="110" t="s">
        <v>123</v>
      </c>
      <c r="C30" s="119">
        <v>694</v>
      </c>
      <c r="D30" s="120">
        <v>1527.7</v>
      </c>
      <c r="E30" s="120">
        <v>2201.3000000000002</v>
      </c>
      <c r="F30" s="119">
        <v>528</v>
      </c>
      <c r="G30" s="120">
        <v>2089.9</v>
      </c>
      <c r="H30" s="120">
        <v>3958.1</v>
      </c>
      <c r="I30" s="119">
        <v>244</v>
      </c>
      <c r="J30" s="120">
        <v>417.7</v>
      </c>
      <c r="K30" s="120">
        <v>1712</v>
      </c>
    </row>
    <row r="31" spans="1:11" ht="11.25" customHeight="1" x14ac:dyDescent="0.2">
      <c r="A31" s="110" t="s">
        <v>124</v>
      </c>
      <c r="B31" s="110" t="s">
        <v>125</v>
      </c>
      <c r="C31" s="119">
        <v>116</v>
      </c>
      <c r="D31" s="120">
        <v>198.1</v>
      </c>
      <c r="E31" s="120">
        <v>1707.8</v>
      </c>
      <c r="F31" s="119">
        <v>104</v>
      </c>
      <c r="G31" s="120">
        <v>261.10000000000002</v>
      </c>
      <c r="H31" s="120">
        <v>2510.1</v>
      </c>
      <c r="I31" s="119">
        <v>42</v>
      </c>
      <c r="J31" s="120">
        <v>71.900000000000006</v>
      </c>
      <c r="K31" s="120">
        <v>1712</v>
      </c>
    </row>
    <row r="32" spans="1:11" ht="11.25" customHeight="1" x14ac:dyDescent="0.2">
      <c r="A32" s="110" t="s">
        <v>126</v>
      </c>
      <c r="B32" s="110" t="s">
        <v>127</v>
      </c>
      <c r="C32" s="119">
        <v>122</v>
      </c>
      <c r="D32" s="120">
        <v>231.4</v>
      </c>
      <c r="E32" s="120">
        <v>1896.4</v>
      </c>
      <c r="F32" s="119">
        <v>97</v>
      </c>
      <c r="G32" s="120">
        <v>243.7</v>
      </c>
      <c r="H32" s="120">
        <v>2512.1999999999998</v>
      </c>
      <c r="I32" s="119">
        <v>44</v>
      </c>
      <c r="J32" s="120">
        <v>75.3</v>
      </c>
      <c r="K32" s="120">
        <v>1712</v>
      </c>
    </row>
    <row r="33" spans="1:13" ht="11.25" customHeight="1" x14ac:dyDescent="0.2">
      <c r="A33" s="110" t="s">
        <v>59</v>
      </c>
      <c r="B33" s="110" t="s">
        <v>128</v>
      </c>
      <c r="C33" s="119">
        <v>167</v>
      </c>
      <c r="D33" s="120">
        <v>277.7</v>
      </c>
      <c r="E33" s="120">
        <v>1662.9</v>
      </c>
      <c r="F33" s="119">
        <v>77</v>
      </c>
      <c r="G33" s="120">
        <v>198.2</v>
      </c>
      <c r="H33" s="120">
        <v>2574</v>
      </c>
      <c r="I33" s="119">
        <v>33</v>
      </c>
      <c r="J33" s="120">
        <v>56.5</v>
      </c>
      <c r="K33" s="120">
        <v>1712</v>
      </c>
    </row>
    <row r="34" spans="1:13" ht="11.25" customHeight="1" x14ac:dyDescent="0.2">
      <c r="A34" s="110" t="s">
        <v>61</v>
      </c>
      <c r="B34" s="110" t="s">
        <v>129</v>
      </c>
      <c r="C34" s="119">
        <v>227</v>
      </c>
      <c r="D34" s="120">
        <v>433.8</v>
      </c>
      <c r="E34" s="120">
        <v>1911.1</v>
      </c>
      <c r="F34" s="119">
        <v>120</v>
      </c>
      <c r="G34" s="120">
        <v>352.8</v>
      </c>
      <c r="H34" s="120">
        <v>2939.8</v>
      </c>
      <c r="I34" s="119">
        <v>71</v>
      </c>
      <c r="J34" s="120">
        <v>121.6</v>
      </c>
      <c r="K34" s="120">
        <v>1712</v>
      </c>
    </row>
    <row r="35" spans="1:13" ht="11.25" customHeight="1" x14ac:dyDescent="0.2">
      <c r="A35" s="110" t="s">
        <v>63</v>
      </c>
      <c r="B35" s="110" t="s">
        <v>130</v>
      </c>
      <c r="C35" s="119">
        <v>208</v>
      </c>
      <c r="D35" s="120">
        <v>381.5</v>
      </c>
      <c r="E35" s="120">
        <v>1834</v>
      </c>
      <c r="F35" s="119">
        <v>107</v>
      </c>
      <c r="G35" s="120">
        <v>237</v>
      </c>
      <c r="H35" s="120">
        <v>2214.6</v>
      </c>
      <c r="I35" s="119">
        <v>49</v>
      </c>
      <c r="J35" s="120">
        <v>83.9</v>
      </c>
      <c r="K35" s="120">
        <v>1712</v>
      </c>
    </row>
    <row r="36" spans="1:13" ht="11.25" customHeight="1" x14ac:dyDescent="0.2">
      <c r="A36" s="110" t="s">
        <v>65</v>
      </c>
      <c r="B36" s="110" t="s">
        <v>131</v>
      </c>
      <c r="C36" s="119">
        <v>573</v>
      </c>
      <c r="D36" s="120">
        <v>1040</v>
      </c>
      <c r="E36" s="120">
        <v>1815.1</v>
      </c>
      <c r="F36" s="119">
        <v>620</v>
      </c>
      <c r="G36" s="120">
        <v>1647.7</v>
      </c>
      <c r="H36" s="120">
        <v>2657.6</v>
      </c>
      <c r="I36" s="119">
        <v>107</v>
      </c>
      <c r="J36" s="120">
        <v>183.2</v>
      </c>
      <c r="K36" s="120">
        <v>1712</v>
      </c>
    </row>
    <row r="37" spans="1:13" ht="11.25" customHeight="1" x14ac:dyDescent="0.2">
      <c r="A37" s="110" t="s">
        <v>67</v>
      </c>
      <c r="B37" s="110" t="s">
        <v>132</v>
      </c>
      <c r="C37" s="119">
        <v>725</v>
      </c>
      <c r="D37" s="120">
        <v>1724</v>
      </c>
      <c r="E37" s="120">
        <v>2377.9</v>
      </c>
      <c r="F37" s="119">
        <v>545</v>
      </c>
      <c r="G37" s="120">
        <v>2062</v>
      </c>
      <c r="H37" s="120">
        <v>3783.4</v>
      </c>
      <c r="I37" s="119">
        <v>218</v>
      </c>
      <c r="J37" s="120">
        <v>373.2</v>
      </c>
      <c r="K37" s="120">
        <v>1712</v>
      </c>
    </row>
    <row r="38" spans="1:13" ht="11.25" customHeight="1" x14ac:dyDescent="0.2">
      <c r="A38" s="115" t="s">
        <v>133</v>
      </c>
      <c r="B38" s="116"/>
      <c r="C38" s="119">
        <v>5213</v>
      </c>
      <c r="D38" s="120">
        <v>11042.8</v>
      </c>
      <c r="E38" s="120">
        <v>2118.3200000000002</v>
      </c>
      <c r="F38" s="119">
        <v>3936</v>
      </c>
      <c r="G38" s="120">
        <v>13924</v>
      </c>
      <c r="H38" s="120">
        <v>3537.6</v>
      </c>
      <c r="I38" s="119">
        <v>1394</v>
      </c>
      <c r="J38" s="120">
        <v>2386.5</v>
      </c>
      <c r="K38" s="120">
        <v>1712</v>
      </c>
    </row>
    <row r="40" spans="1:13" ht="21" customHeight="1" x14ac:dyDescent="0.2">
      <c r="A40" s="101" t="s">
        <v>104</v>
      </c>
      <c r="B40" s="101" t="s">
        <v>105</v>
      </c>
      <c r="C40" s="104" t="s">
        <v>140</v>
      </c>
      <c r="D40" s="105"/>
      <c r="E40" s="106"/>
      <c r="F40" s="107"/>
      <c r="G40" s="107"/>
      <c r="H40" s="107"/>
      <c r="I40" s="90"/>
      <c r="J40" s="117"/>
      <c r="K40" s="91"/>
      <c r="L40" s="92"/>
      <c r="M40" s="92"/>
    </row>
    <row r="41" spans="1:13" ht="11.25" customHeight="1" x14ac:dyDescent="0.2">
      <c r="A41" s="103"/>
      <c r="B41" s="103"/>
      <c r="C41" s="101" t="s">
        <v>107</v>
      </c>
      <c r="D41" s="101" t="s">
        <v>108</v>
      </c>
      <c r="E41" s="101" t="s">
        <v>109</v>
      </c>
      <c r="I41" s="90"/>
      <c r="J41" s="117"/>
      <c r="K41" s="91"/>
      <c r="L41" s="92"/>
      <c r="M41" s="92"/>
    </row>
    <row r="42" spans="1:13" ht="41.25" customHeight="1" x14ac:dyDescent="0.2">
      <c r="A42" s="102"/>
      <c r="B42" s="102"/>
      <c r="C42" s="102"/>
      <c r="D42" s="102"/>
      <c r="E42" s="102"/>
      <c r="I42" s="90"/>
      <c r="J42" s="117"/>
      <c r="K42" s="91"/>
      <c r="L42" s="118"/>
      <c r="M42" s="92"/>
    </row>
    <row r="43" spans="1:13" ht="11.25" customHeight="1" x14ac:dyDescent="0.2">
      <c r="A43" s="110" t="s">
        <v>110</v>
      </c>
      <c r="B43" s="110" t="s">
        <v>111</v>
      </c>
      <c r="C43" s="119">
        <v>0</v>
      </c>
      <c r="D43" s="120">
        <v>0</v>
      </c>
      <c r="E43" s="120">
        <v>0</v>
      </c>
      <c r="I43" s="90"/>
      <c r="J43" s="117"/>
      <c r="K43" s="91"/>
      <c r="L43" s="118"/>
      <c r="M43" s="92"/>
    </row>
    <row r="44" spans="1:13" ht="11.25" customHeight="1" x14ac:dyDescent="0.2">
      <c r="A44" s="110" t="s">
        <v>112</v>
      </c>
      <c r="B44" s="110" t="s">
        <v>113</v>
      </c>
      <c r="C44" s="119">
        <v>2</v>
      </c>
      <c r="D44" s="120">
        <v>90.8</v>
      </c>
      <c r="E44" s="120">
        <v>45403.199999999997</v>
      </c>
      <c r="I44" s="90"/>
      <c r="J44" s="117"/>
      <c r="K44" s="91"/>
      <c r="L44" s="118"/>
      <c r="M44" s="92"/>
    </row>
    <row r="45" spans="1:13" ht="11.25" customHeight="1" x14ac:dyDescent="0.2">
      <c r="A45" s="110" t="s">
        <v>114</v>
      </c>
      <c r="B45" s="110" t="s">
        <v>115</v>
      </c>
      <c r="C45" s="119">
        <v>0</v>
      </c>
      <c r="D45" s="120">
        <v>0</v>
      </c>
      <c r="E45" s="120">
        <v>0</v>
      </c>
      <c r="I45" s="90"/>
      <c r="J45" s="117"/>
      <c r="K45" s="91"/>
      <c r="L45" s="118"/>
      <c r="M45" s="92"/>
    </row>
    <row r="46" spans="1:13" ht="11.25" customHeight="1" x14ac:dyDescent="0.2">
      <c r="A46" s="110" t="s">
        <v>116</v>
      </c>
      <c r="B46" s="110" t="s">
        <v>117</v>
      </c>
      <c r="C46" s="119">
        <v>0</v>
      </c>
      <c r="D46" s="120">
        <v>0</v>
      </c>
      <c r="E46" s="120">
        <v>0</v>
      </c>
      <c r="I46" s="90"/>
      <c r="J46" s="117"/>
      <c r="K46" s="91"/>
      <c r="L46" s="118"/>
      <c r="M46" s="92"/>
    </row>
    <row r="47" spans="1:13" ht="11.25" customHeight="1" x14ac:dyDescent="0.2">
      <c r="A47" s="110" t="s">
        <v>118</v>
      </c>
      <c r="B47" s="110" t="s">
        <v>119</v>
      </c>
      <c r="C47" s="119">
        <v>1</v>
      </c>
      <c r="D47" s="120">
        <v>51.1</v>
      </c>
      <c r="E47" s="120">
        <v>51078.6</v>
      </c>
      <c r="I47" s="90"/>
      <c r="J47" s="117"/>
      <c r="K47" s="91"/>
      <c r="L47" s="118"/>
      <c r="M47" s="92"/>
    </row>
    <row r="48" spans="1:13" ht="11.25" customHeight="1" x14ac:dyDescent="0.2">
      <c r="A48" s="110" t="s">
        <v>120</v>
      </c>
      <c r="B48" s="110" t="s">
        <v>121</v>
      </c>
      <c r="C48" s="119">
        <v>18</v>
      </c>
      <c r="D48" s="120">
        <v>1129.9000000000001</v>
      </c>
      <c r="E48" s="120">
        <v>62771.6</v>
      </c>
      <c r="I48" s="90"/>
      <c r="J48" s="117"/>
      <c r="K48" s="91"/>
      <c r="L48" s="118"/>
      <c r="M48" s="92"/>
    </row>
    <row r="49" spans="1:13" ht="11.25" customHeight="1" x14ac:dyDescent="0.2">
      <c r="A49" s="110" t="s">
        <v>122</v>
      </c>
      <c r="B49" s="110" t="s">
        <v>123</v>
      </c>
      <c r="C49" s="119">
        <v>4</v>
      </c>
      <c r="D49" s="120">
        <v>245.8</v>
      </c>
      <c r="E49" s="120">
        <v>61438</v>
      </c>
      <c r="I49" s="90"/>
      <c r="J49" s="117"/>
      <c r="K49" s="91"/>
      <c r="L49" s="118"/>
      <c r="M49" s="92"/>
    </row>
    <row r="50" spans="1:13" ht="11.25" customHeight="1" x14ac:dyDescent="0.2">
      <c r="A50" s="110" t="s">
        <v>124</v>
      </c>
      <c r="B50" s="110" t="s">
        <v>125</v>
      </c>
      <c r="C50" s="119">
        <v>0</v>
      </c>
      <c r="D50" s="120">
        <v>0</v>
      </c>
      <c r="E50" s="120">
        <v>0</v>
      </c>
      <c r="I50" s="90"/>
      <c r="J50" s="117"/>
      <c r="K50" s="91"/>
      <c r="L50" s="118"/>
      <c r="M50" s="92"/>
    </row>
    <row r="51" spans="1:13" ht="11.25" customHeight="1" x14ac:dyDescent="0.2">
      <c r="A51" s="110" t="s">
        <v>126</v>
      </c>
      <c r="B51" s="110" t="s">
        <v>127</v>
      </c>
      <c r="C51" s="119">
        <v>0</v>
      </c>
      <c r="D51" s="120">
        <v>0</v>
      </c>
      <c r="E51" s="120">
        <v>0</v>
      </c>
      <c r="I51" s="90"/>
      <c r="J51" s="117"/>
      <c r="K51" s="91"/>
      <c r="L51" s="118"/>
      <c r="M51" s="92"/>
    </row>
    <row r="52" spans="1:13" ht="11.25" customHeight="1" x14ac:dyDescent="0.2">
      <c r="A52" s="110" t="s">
        <v>59</v>
      </c>
      <c r="B52" s="110" t="s">
        <v>128</v>
      </c>
      <c r="C52" s="119">
        <v>0</v>
      </c>
      <c r="D52" s="120">
        <v>0</v>
      </c>
      <c r="E52" s="120">
        <v>0</v>
      </c>
      <c r="I52" s="90"/>
      <c r="J52" s="117"/>
      <c r="K52" s="91"/>
      <c r="L52" s="118"/>
      <c r="M52" s="92"/>
    </row>
    <row r="53" spans="1:13" ht="11.25" customHeight="1" x14ac:dyDescent="0.2">
      <c r="A53" s="110" t="s">
        <v>61</v>
      </c>
      <c r="B53" s="110" t="s">
        <v>129</v>
      </c>
      <c r="C53" s="119">
        <v>0</v>
      </c>
      <c r="D53" s="120">
        <v>0</v>
      </c>
      <c r="E53" s="120">
        <v>0</v>
      </c>
      <c r="I53" s="90"/>
      <c r="J53" s="117"/>
      <c r="K53" s="91"/>
      <c r="L53" s="118"/>
      <c r="M53" s="92"/>
    </row>
    <row r="54" spans="1:13" ht="11.25" customHeight="1" x14ac:dyDescent="0.2">
      <c r="A54" s="110" t="s">
        <v>63</v>
      </c>
      <c r="B54" s="110" t="s">
        <v>130</v>
      </c>
      <c r="C54" s="119">
        <v>0</v>
      </c>
      <c r="D54" s="120">
        <v>0</v>
      </c>
      <c r="E54" s="120">
        <v>0</v>
      </c>
      <c r="I54" s="90"/>
      <c r="J54" s="117"/>
      <c r="K54" s="91"/>
      <c r="L54" s="118"/>
      <c r="M54" s="92"/>
    </row>
    <row r="55" spans="1:13" ht="11.25" customHeight="1" x14ac:dyDescent="0.2">
      <c r="A55" s="110" t="s">
        <v>65</v>
      </c>
      <c r="B55" s="110" t="s">
        <v>131</v>
      </c>
      <c r="C55" s="119">
        <v>2</v>
      </c>
      <c r="D55" s="120">
        <v>94.3</v>
      </c>
      <c r="E55" s="120">
        <v>47137.4</v>
      </c>
      <c r="I55" s="90"/>
      <c r="J55" s="117"/>
      <c r="K55" s="91"/>
      <c r="L55" s="118"/>
      <c r="M55" s="92"/>
    </row>
    <row r="56" spans="1:13" ht="11.25" customHeight="1" x14ac:dyDescent="0.2">
      <c r="A56" s="110" t="s">
        <v>67</v>
      </c>
      <c r="B56" s="110" t="s">
        <v>132</v>
      </c>
      <c r="C56" s="119">
        <v>4</v>
      </c>
      <c r="D56" s="120">
        <v>285.3</v>
      </c>
      <c r="E56" s="120">
        <v>71326.2</v>
      </c>
      <c r="I56" s="90"/>
      <c r="J56" s="117"/>
      <c r="K56" s="91"/>
      <c r="L56" s="118"/>
      <c r="M56" s="92"/>
    </row>
    <row r="57" spans="1:13" ht="11.25" customHeight="1" x14ac:dyDescent="0.2">
      <c r="A57" s="115" t="s">
        <v>133</v>
      </c>
      <c r="B57" s="116"/>
      <c r="C57" s="119">
        <v>31</v>
      </c>
      <c r="D57" s="120">
        <v>1897.1</v>
      </c>
      <c r="E57" s="120">
        <v>61196.9</v>
      </c>
    </row>
  </sheetData>
  <mergeCells count="38">
    <mergeCell ref="E41:E42"/>
    <mergeCell ref="A57:B57"/>
    <mergeCell ref="H22:H23"/>
    <mergeCell ref="I22:I23"/>
    <mergeCell ref="J22:J23"/>
    <mergeCell ref="K22:K23"/>
    <mergeCell ref="A38:B38"/>
    <mergeCell ref="A40:A42"/>
    <mergeCell ref="B40:B42"/>
    <mergeCell ref="C40:E40"/>
    <mergeCell ref="C41:C42"/>
    <mergeCell ref="D41:D42"/>
    <mergeCell ref="A21:A23"/>
    <mergeCell ref="B21:B23"/>
    <mergeCell ref="C21:E21"/>
    <mergeCell ref="F21:H21"/>
    <mergeCell ref="I21:K21"/>
    <mergeCell ref="C22:C23"/>
    <mergeCell ref="D22:D23"/>
    <mergeCell ref="E22:E23"/>
    <mergeCell ref="F22:F23"/>
    <mergeCell ref="G22:G23"/>
    <mergeCell ref="G3:G4"/>
    <mergeCell ref="H3:H4"/>
    <mergeCell ref="I3:I4"/>
    <mergeCell ref="J3:J4"/>
    <mergeCell ref="K3:K4"/>
    <mergeCell ref="A19:B19"/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3" manualBreakCount="3">
    <brk id="20" max="16383" man="1"/>
    <brk id="39" max="16383" man="1"/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E30" sqref="E30"/>
    </sheetView>
  </sheetViews>
  <sheetFormatPr defaultColWidth="9.33203125" defaultRowHeight="12.75" x14ac:dyDescent="0.2"/>
  <cols>
    <col min="1" max="1" width="4" style="122" customWidth="1"/>
    <col min="2" max="2" width="33" style="122" customWidth="1"/>
    <col min="3" max="3" width="11" style="122" customWidth="1"/>
    <col min="4" max="4" width="14.1640625" style="122" customWidth="1"/>
    <col min="5" max="5" width="10.33203125" style="122" customWidth="1"/>
    <col min="6" max="6" width="11" style="122" customWidth="1"/>
    <col min="7" max="7" width="14.1640625" style="122" customWidth="1"/>
    <col min="8" max="8" width="10.33203125" style="122" customWidth="1"/>
    <col min="9" max="9" width="11" style="122" customWidth="1"/>
    <col min="10" max="10" width="14.1640625" style="122" customWidth="1"/>
    <col min="11" max="11" width="10.33203125" style="122" customWidth="1"/>
    <col min="12" max="12" width="9.33203125" style="122" hidden="1" customWidth="1"/>
    <col min="13" max="13" width="9.33203125" style="123" hidden="1" customWidth="1"/>
    <col min="14" max="14" width="9.33203125" style="122" hidden="1" customWidth="1"/>
    <col min="15" max="15" width="9.33203125" style="123" hidden="1" customWidth="1"/>
    <col min="16" max="16" width="9.33203125" style="122"/>
    <col min="17" max="17" width="13.1640625" style="122" customWidth="1"/>
    <col min="18" max="16384" width="9.33203125" style="122"/>
  </cols>
  <sheetData>
    <row r="1" spans="1:11" x14ac:dyDescent="0.2">
      <c r="A1" s="99" t="s">
        <v>151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23.25" customHeight="1" x14ac:dyDescent="0.2">
      <c r="A2" s="101" t="s">
        <v>104</v>
      </c>
      <c r="B2" s="101" t="s">
        <v>105</v>
      </c>
      <c r="C2" s="104" t="s">
        <v>106</v>
      </c>
      <c r="D2" s="105"/>
      <c r="E2" s="105"/>
      <c r="F2" s="104" t="s">
        <v>142</v>
      </c>
      <c r="G2" s="105"/>
      <c r="H2" s="106"/>
      <c r="I2" s="104" t="s">
        <v>143</v>
      </c>
      <c r="J2" s="105"/>
      <c r="K2" s="106"/>
    </row>
    <row r="3" spans="1:11" ht="28.5" customHeight="1" x14ac:dyDescent="0.2">
      <c r="A3" s="103"/>
      <c r="B3" s="103"/>
      <c r="C3" s="101" t="s">
        <v>107</v>
      </c>
      <c r="D3" s="101" t="s">
        <v>108</v>
      </c>
      <c r="E3" s="101" t="s">
        <v>109</v>
      </c>
      <c r="F3" s="101" t="s">
        <v>107</v>
      </c>
      <c r="G3" s="101" t="s">
        <v>108</v>
      </c>
      <c r="H3" s="101" t="s">
        <v>109</v>
      </c>
      <c r="I3" s="101" t="s">
        <v>107</v>
      </c>
      <c r="J3" s="101" t="s">
        <v>108</v>
      </c>
      <c r="K3" s="101" t="s">
        <v>109</v>
      </c>
    </row>
    <row r="4" spans="1:11" ht="21.75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x14ac:dyDescent="0.2">
      <c r="A5" s="110" t="s">
        <v>110</v>
      </c>
      <c r="B5" s="110" t="s">
        <v>111</v>
      </c>
      <c r="C5" s="119">
        <v>7862</v>
      </c>
      <c r="D5" s="124">
        <v>21558.240000000002</v>
      </c>
      <c r="E5" s="124">
        <v>2742.1</v>
      </c>
      <c r="F5" s="119">
        <v>16</v>
      </c>
      <c r="G5" s="124">
        <v>15.1</v>
      </c>
      <c r="H5" s="124">
        <v>944.9</v>
      </c>
      <c r="I5" s="119">
        <v>1356</v>
      </c>
      <c r="J5" s="124">
        <v>2321.5</v>
      </c>
      <c r="K5" s="124">
        <v>1712</v>
      </c>
    </row>
    <row r="6" spans="1:11" x14ac:dyDescent="0.2">
      <c r="A6" s="110" t="s">
        <v>112</v>
      </c>
      <c r="B6" s="110" t="s">
        <v>113</v>
      </c>
      <c r="C6" s="119">
        <v>11088</v>
      </c>
      <c r="D6" s="124">
        <v>38901.269999999997</v>
      </c>
      <c r="E6" s="124">
        <v>3508.4</v>
      </c>
      <c r="F6" s="119">
        <v>65</v>
      </c>
      <c r="G6" s="124">
        <v>68.8</v>
      </c>
      <c r="H6" s="124">
        <v>1058</v>
      </c>
      <c r="I6" s="119">
        <v>1522</v>
      </c>
      <c r="J6" s="124">
        <v>2605.6999999999998</v>
      </c>
      <c r="K6" s="124">
        <v>1712</v>
      </c>
    </row>
    <row r="7" spans="1:11" x14ac:dyDescent="0.2">
      <c r="A7" s="110" t="s">
        <v>114</v>
      </c>
      <c r="B7" s="110" t="s">
        <v>115</v>
      </c>
      <c r="C7" s="119">
        <v>4162</v>
      </c>
      <c r="D7" s="124">
        <v>11687.98</v>
      </c>
      <c r="E7" s="124">
        <v>2808.3</v>
      </c>
      <c r="F7" s="119">
        <v>24</v>
      </c>
      <c r="G7" s="124">
        <v>27</v>
      </c>
      <c r="H7" s="124">
        <v>1125.8</v>
      </c>
      <c r="I7" s="119">
        <v>660</v>
      </c>
      <c r="J7" s="124">
        <v>1129.9000000000001</v>
      </c>
      <c r="K7" s="124">
        <v>1712</v>
      </c>
    </row>
    <row r="8" spans="1:11" x14ac:dyDescent="0.2">
      <c r="A8" s="110" t="s">
        <v>116</v>
      </c>
      <c r="B8" s="110" t="s">
        <v>117</v>
      </c>
      <c r="C8" s="119">
        <v>2492</v>
      </c>
      <c r="D8" s="124">
        <v>6505.83</v>
      </c>
      <c r="E8" s="124">
        <v>2610.6999999999998</v>
      </c>
      <c r="F8" s="119">
        <v>45</v>
      </c>
      <c r="G8" s="124">
        <v>44.9</v>
      </c>
      <c r="H8" s="124">
        <v>998.7</v>
      </c>
      <c r="I8" s="119">
        <v>414</v>
      </c>
      <c r="J8" s="124">
        <v>708.8</v>
      </c>
      <c r="K8" s="124">
        <v>1712</v>
      </c>
    </row>
    <row r="9" spans="1:11" x14ac:dyDescent="0.2">
      <c r="A9" s="110" t="s">
        <v>118</v>
      </c>
      <c r="B9" s="110" t="s">
        <v>119</v>
      </c>
      <c r="C9" s="119">
        <v>3407</v>
      </c>
      <c r="D9" s="124">
        <v>8754.11</v>
      </c>
      <c r="E9" s="124">
        <v>2569.4</v>
      </c>
      <c r="F9" s="119">
        <v>39</v>
      </c>
      <c r="G9" s="124">
        <v>38.6</v>
      </c>
      <c r="H9" s="124">
        <v>990.2</v>
      </c>
      <c r="I9" s="119">
        <v>635</v>
      </c>
      <c r="J9" s="124">
        <v>1087.0999999999999</v>
      </c>
      <c r="K9" s="124">
        <v>1712</v>
      </c>
    </row>
    <row r="10" spans="1:11" x14ac:dyDescent="0.2">
      <c r="A10" s="110" t="s">
        <v>120</v>
      </c>
      <c r="B10" s="110" t="s">
        <v>121</v>
      </c>
      <c r="C10" s="119">
        <v>35732</v>
      </c>
      <c r="D10" s="124">
        <v>134421.29</v>
      </c>
      <c r="E10" s="124">
        <v>3761.8</v>
      </c>
      <c r="F10" s="119">
        <v>199</v>
      </c>
      <c r="G10" s="124">
        <v>209.6</v>
      </c>
      <c r="H10" s="124">
        <v>1053.4000000000001</v>
      </c>
      <c r="I10" s="119">
        <v>5133</v>
      </c>
      <c r="J10" s="124">
        <v>8787.7000000000007</v>
      </c>
      <c r="K10" s="124">
        <v>1712</v>
      </c>
    </row>
    <row r="11" spans="1:11" x14ac:dyDescent="0.2">
      <c r="A11" s="110" t="s">
        <v>122</v>
      </c>
      <c r="B11" s="110" t="s">
        <v>123</v>
      </c>
      <c r="C11" s="119">
        <v>24806</v>
      </c>
      <c r="D11" s="124">
        <v>79101.84</v>
      </c>
      <c r="E11" s="124">
        <v>3188.8</v>
      </c>
      <c r="F11" s="119">
        <v>75</v>
      </c>
      <c r="G11" s="124">
        <v>83.3</v>
      </c>
      <c r="H11" s="124">
        <v>1111.0999999999999</v>
      </c>
      <c r="I11" s="119">
        <v>4248</v>
      </c>
      <c r="J11" s="124">
        <v>7272.6</v>
      </c>
      <c r="K11" s="124">
        <v>1712</v>
      </c>
    </row>
    <row r="12" spans="1:11" x14ac:dyDescent="0.2">
      <c r="A12" s="110" t="s">
        <v>124</v>
      </c>
      <c r="B12" s="110" t="s">
        <v>125</v>
      </c>
      <c r="C12" s="119">
        <v>3666</v>
      </c>
      <c r="D12" s="124">
        <v>9088.57</v>
      </c>
      <c r="E12" s="124">
        <v>2479.1999999999998</v>
      </c>
      <c r="F12" s="119">
        <v>43</v>
      </c>
      <c r="G12" s="124">
        <v>42.4</v>
      </c>
      <c r="H12" s="124">
        <v>985.2</v>
      </c>
      <c r="I12" s="119">
        <v>574</v>
      </c>
      <c r="J12" s="124">
        <v>982.7</v>
      </c>
      <c r="K12" s="124">
        <v>1712</v>
      </c>
    </row>
    <row r="13" spans="1:11" x14ac:dyDescent="0.2">
      <c r="A13" s="110" t="s">
        <v>126</v>
      </c>
      <c r="B13" s="110" t="s">
        <v>127</v>
      </c>
      <c r="C13" s="119">
        <v>3151</v>
      </c>
      <c r="D13" s="124">
        <v>8185.72</v>
      </c>
      <c r="E13" s="124">
        <v>2597.8000000000002</v>
      </c>
      <c r="F13" s="119">
        <v>18</v>
      </c>
      <c r="G13" s="124">
        <v>18.5</v>
      </c>
      <c r="H13" s="124">
        <v>1027.8</v>
      </c>
      <c r="I13" s="119">
        <v>531</v>
      </c>
      <c r="J13" s="124">
        <v>909.1</v>
      </c>
      <c r="K13" s="124">
        <v>1712</v>
      </c>
    </row>
    <row r="14" spans="1:11" x14ac:dyDescent="0.2">
      <c r="A14" s="110" t="s">
        <v>59</v>
      </c>
      <c r="B14" s="110" t="s">
        <v>128</v>
      </c>
      <c r="C14" s="119">
        <v>3043</v>
      </c>
      <c r="D14" s="124">
        <v>7656.44</v>
      </c>
      <c r="E14" s="124">
        <v>2516.1</v>
      </c>
      <c r="F14" s="119">
        <v>53</v>
      </c>
      <c r="G14" s="124">
        <v>48.8</v>
      </c>
      <c r="H14" s="124">
        <v>921.6</v>
      </c>
      <c r="I14" s="119">
        <v>553</v>
      </c>
      <c r="J14" s="124">
        <v>946.7</v>
      </c>
      <c r="K14" s="124">
        <v>1712</v>
      </c>
    </row>
    <row r="15" spans="1:11" x14ac:dyDescent="0.2">
      <c r="A15" s="110" t="s">
        <v>61</v>
      </c>
      <c r="B15" s="110" t="s">
        <v>129</v>
      </c>
      <c r="C15" s="119">
        <v>4657</v>
      </c>
      <c r="D15" s="124">
        <v>12482.77</v>
      </c>
      <c r="E15" s="124">
        <v>2680.4</v>
      </c>
      <c r="F15" s="119">
        <v>54</v>
      </c>
      <c r="G15" s="124">
        <v>54.8</v>
      </c>
      <c r="H15" s="124">
        <v>1014.7</v>
      </c>
      <c r="I15" s="119">
        <v>796</v>
      </c>
      <c r="J15" s="124">
        <v>1362.8</v>
      </c>
      <c r="K15" s="124">
        <v>1712</v>
      </c>
    </row>
    <row r="16" spans="1:11" x14ac:dyDescent="0.2">
      <c r="A16" s="110" t="s">
        <v>63</v>
      </c>
      <c r="B16" s="110" t="s">
        <v>130</v>
      </c>
      <c r="C16" s="119">
        <v>3667</v>
      </c>
      <c r="D16" s="124">
        <v>8984.11</v>
      </c>
      <c r="E16" s="124">
        <v>2450</v>
      </c>
      <c r="F16" s="119">
        <v>41</v>
      </c>
      <c r="G16" s="124">
        <v>40.9</v>
      </c>
      <c r="H16" s="124">
        <v>998.3</v>
      </c>
      <c r="I16" s="119">
        <v>686</v>
      </c>
      <c r="J16" s="124">
        <v>1174.4000000000001</v>
      </c>
      <c r="K16" s="124">
        <v>1712</v>
      </c>
    </row>
    <row r="17" spans="1:11" x14ac:dyDescent="0.2">
      <c r="A17" s="110" t="s">
        <v>65</v>
      </c>
      <c r="B17" s="110" t="s">
        <v>131</v>
      </c>
      <c r="C17" s="119">
        <v>14284</v>
      </c>
      <c r="D17" s="124">
        <v>39216.97</v>
      </c>
      <c r="E17" s="124">
        <v>2745.5</v>
      </c>
      <c r="F17" s="119">
        <v>133</v>
      </c>
      <c r="G17" s="124">
        <v>132.4</v>
      </c>
      <c r="H17" s="124">
        <v>995.8</v>
      </c>
      <c r="I17" s="119">
        <v>2296</v>
      </c>
      <c r="J17" s="124">
        <v>3930.8</v>
      </c>
      <c r="K17" s="124">
        <v>1712</v>
      </c>
    </row>
    <row r="18" spans="1:11" x14ac:dyDescent="0.2">
      <c r="A18" s="110" t="s">
        <v>67</v>
      </c>
      <c r="B18" s="110" t="s">
        <v>132</v>
      </c>
      <c r="C18" s="119">
        <v>26873</v>
      </c>
      <c r="D18" s="124">
        <v>94046.6</v>
      </c>
      <c r="E18" s="124">
        <v>3499.7</v>
      </c>
      <c r="F18" s="119">
        <v>93</v>
      </c>
      <c r="G18" s="124">
        <v>94.6</v>
      </c>
      <c r="H18" s="124">
        <v>1017.1</v>
      </c>
      <c r="I18" s="119">
        <v>3618</v>
      </c>
      <c r="J18" s="124">
        <v>6194</v>
      </c>
      <c r="K18" s="124">
        <v>1712</v>
      </c>
    </row>
    <row r="19" spans="1:11" x14ac:dyDescent="0.2">
      <c r="A19" s="115" t="s">
        <v>133</v>
      </c>
      <c r="B19" s="116"/>
      <c r="C19" s="119">
        <v>148891</v>
      </c>
      <c r="D19" s="124">
        <v>480591.6</v>
      </c>
      <c r="E19" s="124">
        <v>3227.81</v>
      </c>
      <c r="F19" s="119">
        <v>898</v>
      </c>
      <c r="G19" s="124">
        <v>919.9</v>
      </c>
      <c r="H19" s="124">
        <v>1024.3900000000001</v>
      </c>
      <c r="I19" s="119">
        <v>23022</v>
      </c>
      <c r="J19" s="124">
        <v>39413.699999999997</v>
      </c>
      <c r="K19" s="124">
        <v>1712</v>
      </c>
    </row>
    <row r="20" spans="1:11" x14ac:dyDescent="0.2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</row>
    <row r="21" spans="1:11" ht="22.5" customHeight="1" x14ac:dyDescent="0.2">
      <c r="A21" s="101" t="s">
        <v>104</v>
      </c>
      <c r="B21" s="101" t="s">
        <v>105</v>
      </c>
      <c r="C21" s="104" t="s">
        <v>144</v>
      </c>
      <c r="D21" s="105"/>
      <c r="E21" s="106"/>
      <c r="F21" s="104" t="s">
        <v>152</v>
      </c>
      <c r="G21" s="105"/>
      <c r="H21" s="106"/>
      <c r="I21" s="104" t="s">
        <v>88</v>
      </c>
      <c r="J21" s="105"/>
      <c r="K21" s="106"/>
    </row>
    <row r="22" spans="1:11" ht="12.75" customHeight="1" x14ac:dyDescent="0.2">
      <c r="A22" s="103"/>
      <c r="B22" s="103"/>
      <c r="C22" s="101" t="s">
        <v>107</v>
      </c>
      <c r="D22" s="101" t="s">
        <v>108</v>
      </c>
      <c r="E22" s="101" t="s">
        <v>109</v>
      </c>
      <c r="F22" s="101" t="s">
        <v>107</v>
      </c>
      <c r="G22" s="101" t="s">
        <v>108</v>
      </c>
      <c r="H22" s="101" t="s">
        <v>109</v>
      </c>
      <c r="I22" s="101" t="s">
        <v>107</v>
      </c>
      <c r="J22" s="101" t="s">
        <v>108</v>
      </c>
      <c r="K22" s="101" t="s">
        <v>109</v>
      </c>
    </row>
    <row r="23" spans="1:11" ht="39.75" customHeight="1" x14ac:dyDescent="0.2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1" x14ac:dyDescent="0.2">
      <c r="A24" s="110" t="s">
        <v>110</v>
      </c>
      <c r="B24" s="110" t="s">
        <v>111</v>
      </c>
      <c r="C24" s="119">
        <v>6490</v>
      </c>
      <c r="D24" s="124">
        <v>19221.599999999999</v>
      </c>
      <c r="E24" s="124">
        <v>2961.7</v>
      </c>
      <c r="F24" s="119">
        <v>0</v>
      </c>
      <c r="G24" s="124">
        <v>0</v>
      </c>
      <c r="H24" s="124">
        <v>0</v>
      </c>
      <c r="I24" s="119">
        <v>0</v>
      </c>
      <c r="J24" s="124">
        <v>0</v>
      </c>
      <c r="K24" s="124">
        <v>0</v>
      </c>
    </row>
    <row r="25" spans="1:11" x14ac:dyDescent="0.2">
      <c r="A25" s="110" t="s">
        <v>112</v>
      </c>
      <c r="B25" s="110" t="s">
        <v>113</v>
      </c>
      <c r="C25" s="119">
        <v>9501</v>
      </c>
      <c r="D25" s="124">
        <v>36226.800000000003</v>
      </c>
      <c r="E25" s="124">
        <v>3812.9</v>
      </c>
      <c r="F25" s="119">
        <v>0</v>
      </c>
      <c r="G25" s="124">
        <v>0</v>
      </c>
      <c r="H25" s="124">
        <v>0</v>
      </c>
      <c r="I25" s="119">
        <v>0</v>
      </c>
      <c r="J25" s="124">
        <v>0</v>
      </c>
      <c r="K25" s="124">
        <v>0</v>
      </c>
    </row>
    <row r="26" spans="1:11" x14ac:dyDescent="0.2">
      <c r="A26" s="110" t="s">
        <v>114</v>
      </c>
      <c r="B26" s="110" t="s">
        <v>115</v>
      </c>
      <c r="C26" s="119">
        <v>3478</v>
      </c>
      <c r="D26" s="124">
        <v>10531</v>
      </c>
      <c r="E26" s="124">
        <v>3027.9</v>
      </c>
      <c r="F26" s="119">
        <v>0</v>
      </c>
      <c r="G26" s="124">
        <v>0</v>
      </c>
      <c r="H26" s="124">
        <v>0</v>
      </c>
      <c r="I26" s="119">
        <v>0</v>
      </c>
      <c r="J26" s="124">
        <v>0</v>
      </c>
      <c r="K26" s="124">
        <v>0</v>
      </c>
    </row>
    <row r="27" spans="1:11" x14ac:dyDescent="0.2">
      <c r="A27" s="110" t="s">
        <v>116</v>
      </c>
      <c r="B27" s="110" t="s">
        <v>117</v>
      </c>
      <c r="C27" s="119">
        <v>2033</v>
      </c>
      <c r="D27" s="124">
        <v>5752.1</v>
      </c>
      <c r="E27" s="124">
        <v>2829.4</v>
      </c>
      <c r="F27" s="119">
        <v>0</v>
      </c>
      <c r="G27" s="124">
        <v>0</v>
      </c>
      <c r="H27" s="124">
        <v>0</v>
      </c>
      <c r="I27" s="119">
        <v>0</v>
      </c>
      <c r="J27" s="124">
        <v>0</v>
      </c>
      <c r="K27" s="124">
        <v>0</v>
      </c>
    </row>
    <row r="28" spans="1:11" x14ac:dyDescent="0.2">
      <c r="A28" s="110" t="s">
        <v>118</v>
      </c>
      <c r="B28" s="110" t="s">
        <v>119</v>
      </c>
      <c r="C28" s="119">
        <v>2733</v>
      </c>
      <c r="D28" s="124">
        <v>7628.4</v>
      </c>
      <c r="E28" s="124">
        <v>2791.2</v>
      </c>
      <c r="F28" s="119">
        <v>0</v>
      </c>
      <c r="G28" s="124">
        <v>0</v>
      </c>
      <c r="H28" s="124">
        <v>0</v>
      </c>
      <c r="I28" s="119">
        <v>0</v>
      </c>
      <c r="J28" s="124">
        <v>0</v>
      </c>
      <c r="K28" s="124">
        <v>0</v>
      </c>
    </row>
    <row r="29" spans="1:11" x14ac:dyDescent="0.2">
      <c r="A29" s="110" t="s">
        <v>120</v>
      </c>
      <c r="B29" s="110" t="s">
        <v>121</v>
      </c>
      <c r="C29" s="119">
        <v>30400</v>
      </c>
      <c r="D29" s="124">
        <v>125421.3</v>
      </c>
      <c r="E29" s="124">
        <v>4125.7</v>
      </c>
      <c r="F29" s="119">
        <v>0</v>
      </c>
      <c r="G29" s="124">
        <v>0</v>
      </c>
      <c r="H29" s="124">
        <v>0</v>
      </c>
      <c r="I29" s="119">
        <v>0</v>
      </c>
      <c r="J29" s="124">
        <v>0</v>
      </c>
      <c r="K29" s="124">
        <v>0</v>
      </c>
    </row>
    <row r="30" spans="1:11" x14ac:dyDescent="0.2">
      <c r="A30" s="110" t="s">
        <v>122</v>
      </c>
      <c r="B30" s="110" t="s">
        <v>123</v>
      </c>
      <c r="C30" s="119">
        <v>20483</v>
      </c>
      <c r="D30" s="124">
        <v>71745.899999999994</v>
      </c>
      <c r="E30" s="124">
        <v>3502.7</v>
      </c>
      <c r="F30" s="119">
        <v>0</v>
      </c>
      <c r="G30" s="124">
        <v>0</v>
      </c>
      <c r="H30" s="124">
        <v>0</v>
      </c>
      <c r="I30" s="119">
        <v>0</v>
      </c>
      <c r="J30" s="124">
        <v>0</v>
      </c>
      <c r="K30" s="124">
        <v>0</v>
      </c>
    </row>
    <row r="31" spans="1:11" x14ac:dyDescent="0.2">
      <c r="A31" s="110" t="s">
        <v>124</v>
      </c>
      <c r="B31" s="110" t="s">
        <v>125</v>
      </c>
      <c r="C31" s="119">
        <v>3049</v>
      </c>
      <c r="D31" s="124">
        <v>8063.5</v>
      </c>
      <c r="E31" s="124">
        <v>2644.6</v>
      </c>
      <c r="F31" s="119">
        <v>0</v>
      </c>
      <c r="G31" s="124">
        <v>0</v>
      </c>
      <c r="H31" s="124">
        <v>0</v>
      </c>
      <c r="I31" s="119">
        <v>0</v>
      </c>
      <c r="J31" s="124">
        <v>0</v>
      </c>
      <c r="K31" s="124">
        <v>0</v>
      </c>
    </row>
    <row r="32" spans="1:11" x14ac:dyDescent="0.2">
      <c r="A32" s="110" t="s">
        <v>126</v>
      </c>
      <c r="B32" s="110" t="s">
        <v>127</v>
      </c>
      <c r="C32" s="119">
        <v>2602</v>
      </c>
      <c r="D32" s="124">
        <v>7258.1</v>
      </c>
      <c r="E32" s="124">
        <v>2789.4</v>
      </c>
      <c r="F32" s="119">
        <v>0</v>
      </c>
      <c r="G32" s="124">
        <v>0</v>
      </c>
      <c r="H32" s="124">
        <v>0</v>
      </c>
      <c r="I32" s="119">
        <v>0</v>
      </c>
      <c r="J32" s="124">
        <v>0</v>
      </c>
      <c r="K32" s="124">
        <v>0</v>
      </c>
    </row>
    <row r="33" spans="1:11" x14ac:dyDescent="0.2">
      <c r="A33" s="110" t="s">
        <v>59</v>
      </c>
      <c r="B33" s="110" t="s">
        <v>128</v>
      </c>
      <c r="C33" s="119">
        <v>2437</v>
      </c>
      <c r="D33" s="124">
        <v>6660.9</v>
      </c>
      <c r="E33" s="124">
        <v>2733.2</v>
      </c>
      <c r="F33" s="119">
        <v>0</v>
      </c>
      <c r="G33" s="124">
        <v>0</v>
      </c>
      <c r="H33" s="124">
        <v>0</v>
      </c>
      <c r="I33" s="119">
        <v>0</v>
      </c>
      <c r="J33" s="124">
        <v>0</v>
      </c>
      <c r="K33" s="124">
        <v>0</v>
      </c>
    </row>
    <row r="34" spans="1:11" x14ac:dyDescent="0.2">
      <c r="A34" s="110" t="s">
        <v>61</v>
      </c>
      <c r="B34" s="110" t="s">
        <v>129</v>
      </c>
      <c r="C34" s="119">
        <v>3807</v>
      </c>
      <c r="D34" s="124">
        <v>11065.2</v>
      </c>
      <c r="E34" s="124">
        <v>2906.5</v>
      </c>
      <c r="F34" s="119">
        <v>0</v>
      </c>
      <c r="G34" s="124">
        <v>0</v>
      </c>
      <c r="H34" s="124">
        <v>0</v>
      </c>
      <c r="I34" s="119">
        <v>0</v>
      </c>
      <c r="J34" s="124">
        <v>0</v>
      </c>
      <c r="K34" s="124">
        <v>0</v>
      </c>
    </row>
    <row r="35" spans="1:11" x14ac:dyDescent="0.2">
      <c r="A35" s="110" t="s">
        <v>63</v>
      </c>
      <c r="B35" s="110" t="s">
        <v>130</v>
      </c>
      <c r="C35" s="119">
        <v>2940</v>
      </c>
      <c r="D35" s="124">
        <v>7768.7</v>
      </c>
      <c r="E35" s="124">
        <v>2642.4</v>
      </c>
      <c r="F35" s="119">
        <v>0</v>
      </c>
      <c r="G35" s="124">
        <v>0</v>
      </c>
      <c r="H35" s="124">
        <v>0</v>
      </c>
      <c r="I35" s="119">
        <v>0</v>
      </c>
      <c r="J35" s="124">
        <v>0</v>
      </c>
      <c r="K35" s="124">
        <v>0</v>
      </c>
    </row>
    <row r="36" spans="1:11" x14ac:dyDescent="0.2">
      <c r="A36" s="110" t="s">
        <v>65</v>
      </c>
      <c r="B36" s="110" t="s">
        <v>131</v>
      </c>
      <c r="C36" s="119">
        <v>11855</v>
      </c>
      <c r="D36" s="124">
        <v>35153.800000000003</v>
      </c>
      <c r="E36" s="124">
        <v>2965.3</v>
      </c>
      <c r="F36" s="119">
        <v>0</v>
      </c>
      <c r="G36" s="124">
        <v>0</v>
      </c>
      <c r="H36" s="124">
        <v>0</v>
      </c>
      <c r="I36" s="119">
        <v>0</v>
      </c>
      <c r="J36" s="124">
        <v>0</v>
      </c>
      <c r="K36" s="124">
        <v>0</v>
      </c>
    </row>
    <row r="37" spans="1:11" x14ac:dyDescent="0.2">
      <c r="A37" s="110" t="s">
        <v>67</v>
      </c>
      <c r="B37" s="110" t="s">
        <v>132</v>
      </c>
      <c r="C37" s="119">
        <v>23162</v>
      </c>
      <c r="D37" s="124">
        <v>87758</v>
      </c>
      <c r="E37" s="124">
        <v>3788.9</v>
      </c>
      <c r="F37" s="119">
        <v>0</v>
      </c>
      <c r="G37" s="124">
        <v>0</v>
      </c>
      <c r="H37" s="124">
        <v>0</v>
      </c>
      <c r="I37" s="119">
        <v>0</v>
      </c>
      <c r="J37" s="124">
        <v>0</v>
      </c>
      <c r="K37" s="124">
        <v>0</v>
      </c>
    </row>
    <row r="38" spans="1:11" x14ac:dyDescent="0.2">
      <c r="A38" s="115" t="s">
        <v>133</v>
      </c>
      <c r="B38" s="116"/>
      <c r="C38" s="119">
        <v>124971</v>
      </c>
      <c r="D38" s="124">
        <v>440258</v>
      </c>
      <c r="E38" s="124">
        <v>3522.88</v>
      </c>
      <c r="F38" s="119">
        <v>0</v>
      </c>
      <c r="G38" s="124">
        <v>0</v>
      </c>
      <c r="H38" s="124">
        <v>0</v>
      </c>
      <c r="I38" s="119">
        <v>0</v>
      </c>
      <c r="J38" s="124">
        <v>0</v>
      </c>
      <c r="K38" s="124">
        <v>0</v>
      </c>
    </row>
    <row r="39" spans="1:11" x14ac:dyDescent="0.2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</row>
    <row r="40" spans="1:11" x14ac:dyDescent="0.2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</row>
    <row r="41" spans="1:11" x14ac:dyDescent="0.2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</row>
    <row r="42" spans="1:11" x14ac:dyDescent="0.2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</row>
    <row r="43" spans="1:11" x14ac:dyDescent="0.2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</row>
    <row r="44" spans="1:11" x14ac:dyDescent="0.2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</row>
  </sheetData>
  <mergeCells count="31">
    <mergeCell ref="H22:H23"/>
    <mergeCell ref="I22:I23"/>
    <mergeCell ref="J22:J23"/>
    <mergeCell ref="K22:K23"/>
    <mergeCell ref="A38:B38"/>
    <mergeCell ref="A21:A23"/>
    <mergeCell ref="B21:B23"/>
    <mergeCell ref="C21:E21"/>
    <mergeCell ref="F21:H21"/>
    <mergeCell ref="I21:K21"/>
    <mergeCell ref="C22:C23"/>
    <mergeCell ref="D22:D23"/>
    <mergeCell ref="E22:E23"/>
    <mergeCell ref="F22:F23"/>
    <mergeCell ref="G22:G23"/>
    <mergeCell ref="G3:G4"/>
    <mergeCell ref="H3:H4"/>
    <mergeCell ref="I3:I4"/>
    <mergeCell ref="J3:J4"/>
    <mergeCell ref="K3:K4"/>
    <mergeCell ref="A19:B19"/>
    <mergeCell ref="A1:K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2" manualBreakCount="2">
    <brk id="20" max="16383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5pf_titul</vt:lpstr>
      <vt:lpstr>5pf</vt:lpstr>
      <vt:lpstr>5pf Контроль</vt:lpstr>
      <vt:lpstr>Додаток 1</vt:lpstr>
      <vt:lpstr>Додаток 2</vt:lpstr>
      <vt:lpstr>Додаток 3</vt:lpstr>
      <vt:lpstr>5pf_titul (раб)</vt:lpstr>
      <vt:lpstr>5pf (раб)</vt:lpstr>
      <vt:lpstr>5pf (раб) Контроль</vt:lpstr>
      <vt:lpstr>Додаток 1 (раб)</vt:lpstr>
      <vt:lpstr>Додаток 2 (раб)</vt:lpstr>
      <vt:lpstr>Додаток 3 (раб)</vt:lpstr>
      <vt:lpstr>'5pf'!Заголовки_для_печати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Pens</dc:creator>
  <cp:lastModifiedBy>Пользователь Windows</cp:lastModifiedBy>
  <cp:lastPrinted>2020-10-07T15:22:46Z</cp:lastPrinted>
  <dcterms:created xsi:type="dcterms:W3CDTF">2020-10-07T15:19:05Z</dcterms:created>
  <dcterms:modified xsi:type="dcterms:W3CDTF">2020-10-15T07:17:46Z</dcterms:modified>
</cp:coreProperties>
</file>