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0" windowWidth="20730" windowHeight="11760" tabRatio="902" firstSheet="1" activeTab="6"/>
  </bookViews>
  <sheets>
    <sheet name="5pf_titul" sheetId="1" r:id="rId1"/>
    <sheet name="5pf" sheetId="2" r:id="rId2"/>
    <sheet name="5pf Контроль" sheetId="3" r:id="rId3"/>
    <sheet name="Додаток 1" sheetId="4" r:id="rId4"/>
    <sheet name="Додаток 2" sheetId="5" r:id="rId5"/>
    <sheet name="Додаток 3" sheetId="6" r:id="rId6"/>
    <sheet name="5pf_titul (раб)" sheetId="7" r:id="rId7"/>
    <sheet name="5pf (раб)" sheetId="8" r:id="rId8"/>
    <sheet name="5pf (раб) Контроль" sheetId="9" r:id="rId9"/>
    <sheet name="Додаток 1 (раб)" sheetId="10" r:id="rId10"/>
    <sheet name="Додаток 2 (раб)" sheetId="11" r:id="rId11"/>
    <sheet name="Додаток 3 (раб)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xlnm.Print_Titles" localSheetId="1">'5pf'!$3:$3</definedName>
    <definedName name="_xlnm.Print_Titles" localSheetId="7">'5pf (раб)'!$3:$3</definedName>
  </definedNames>
  <calcPr calcId="125725"/>
</workbook>
</file>

<file path=xl/sharedStrings.xml><?xml version="1.0" encoding="utf-8"?>
<sst xmlns="http://schemas.openxmlformats.org/spreadsheetml/2006/main" count="850" uniqueCount="146">
  <si>
    <t xml:space="preserve">Державне статистичне спостереження </t>
  </si>
  <si>
    <t>ЗВІТ
про розподіл пенсіонерів за розмірами призначених місячних пенсій</t>
  </si>
  <si>
    <t xml:space="preserve">на </t>
  </si>
  <si>
    <t>31.07.2020</t>
  </si>
  <si>
    <t>Подають:</t>
  </si>
  <si>
    <t>Терміни подання</t>
  </si>
  <si>
    <t xml:space="preserve">Форма № 5-ПФ
</t>
  </si>
  <si>
    <t>Управління Пенсійного фонду України в районах, містах і районах у містах</t>
  </si>
  <si>
    <t xml:space="preserve">ЗАТВЕРДЖЕНО
Наказ Пенсійного фонду України
та Державного комітету статистики України
від 29.12.2003 р. № 127/471
</t>
  </si>
  <si>
    <t>– головним управлінням Пенсійного фонду України в Автономній Республіці Крим, областях, містах Києві та Севастополі</t>
  </si>
  <si>
    <t>2 числа після звітного періоду</t>
  </si>
  <si>
    <t>– районним,міським відділам статистики</t>
  </si>
  <si>
    <t>Головні управління Пенсійного фонду України в Автономній Республіці Крим, областях, містах Києві та Севастополі</t>
  </si>
  <si>
    <t>– Пенсійному фонду України</t>
  </si>
  <si>
    <t>5 числа після звітного періоду</t>
  </si>
  <si>
    <t>– головному управлінню статистики в Автономній Республіці Крим, обласним, Київському та Севастопольському міським управлінням статистики зведену інформацію по регіону та районах</t>
  </si>
  <si>
    <t>Квартальна</t>
  </si>
  <si>
    <t>Пенсійний фонд України зведену інформацію по Україні та регіонах</t>
  </si>
  <si>
    <t>8 числа після звітного періоду</t>
  </si>
  <si>
    <t>– Державному комітету статистики України</t>
  </si>
  <si>
    <t>Найменування організації-складача інформації</t>
  </si>
  <si>
    <t>Головне управління ПФУ в Тернопільській області</t>
  </si>
  <si>
    <t>Поштова адреса</t>
  </si>
  <si>
    <t>Код форми документа за ДКУД</t>
  </si>
  <si>
    <t>Коди організації-складача</t>
  </si>
  <si>
    <t>за ЄДРПОУ</t>
  </si>
  <si>
    <t>території (КОАТУУ)</t>
  </si>
  <si>
    <t>виду економічної діяльності (КВЕД)</t>
  </si>
  <si>
    <t>форми власності (КФВ)</t>
  </si>
  <si>
    <t>організаційно-правової форми господарювання (КОПФГ)</t>
  </si>
  <si>
    <t>міністерства, іншого центрального органу, якому підпорядкована організація складач інформації (СПОДУ)*</t>
  </si>
  <si>
    <t>КС</t>
  </si>
  <si>
    <t>* тільки для підприємств державної форми власності</t>
  </si>
  <si>
    <t>Назва показників</t>
  </si>
  <si>
    <t>№№ рядків</t>
  </si>
  <si>
    <t>Чисельність пенсіонерів усіх категорій (осіб)</t>
  </si>
  <si>
    <t>Сума призначених пенсій з цільовою грошовою допомогою з урахуванням індексації, 
(тис.грн.)</t>
  </si>
  <si>
    <t>Середні розімри призначених пенсій з цільовою грошовою допомогою з урахуванням індексації, 
(грн.коп.)
(гр.2:гр.1)</t>
  </si>
  <si>
    <t>А</t>
  </si>
  <si>
    <t>Б</t>
  </si>
  <si>
    <t>Всього пенсіонерів (02-22)
 у тому числi одержують пенсії у загальній сумі:</t>
  </si>
  <si>
    <t>01</t>
  </si>
  <si>
    <t>до 800 грн. Включно</t>
  </si>
  <si>
    <t>02</t>
  </si>
  <si>
    <t>від 801 грн. до 1000 грн.</t>
  </si>
  <si>
    <t>03</t>
  </si>
  <si>
    <t>від 1001 грн. до 1100 грн.</t>
  </si>
  <si>
    <t>04</t>
  </si>
  <si>
    <t>від 1101 грн. до 1200 грн.</t>
  </si>
  <si>
    <t>05</t>
  </si>
  <si>
    <t>від 1201 грн. до 1300 грн.</t>
  </si>
  <si>
    <t>06</t>
  </si>
  <si>
    <t>від 1301 грн. до 1400 грн.</t>
  </si>
  <si>
    <t>07</t>
  </si>
  <si>
    <t>від 1401 грн. до 1500 грн.</t>
  </si>
  <si>
    <t>08</t>
  </si>
  <si>
    <t>від 1501 грн. до 2000 грн.</t>
  </si>
  <si>
    <t>09</t>
  </si>
  <si>
    <t>від 2001 грн. до 3000 грн.</t>
  </si>
  <si>
    <t>10</t>
  </si>
  <si>
    <t>від 3001 грн. до 4000 грн.</t>
  </si>
  <si>
    <t>11</t>
  </si>
  <si>
    <t>від 4001 грн. до 5000 грн.</t>
  </si>
  <si>
    <t>12</t>
  </si>
  <si>
    <t>від 5001 грн. до 10000 грн.</t>
  </si>
  <si>
    <t>13</t>
  </si>
  <si>
    <t>понад 10000 грн.</t>
  </si>
  <si>
    <t>14</t>
  </si>
  <si>
    <t>Із загального числа пенсіонерів (рядок 01) одержують пенсію:
- за віком</t>
  </si>
  <si>
    <t>15</t>
  </si>
  <si>
    <t>- по інвалідності</t>
  </si>
  <si>
    <t>16</t>
  </si>
  <si>
    <t>- у разі втрати годувальника</t>
  </si>
  <si>
    <t>17</t>
  </si>
  <si>
    <t>- за вислугу років</t>
  </si>
  <si>
    <t>18</t>
  </si>
  <si>
    <t>- соціальні пенсії</t>
  </si>
  <si>
    <t>19</t>
  </si>
  <si>
    <t>- довічне утримання суддів</t>
  </si>
  <si>
    <t>20</t>
  </si>
  <si>
    <t>Із загального числапенсіонерів (рядок 01) одержують пенсію:
- нижче прожиткового мінімуму</t>
  </si>
  <si>
    <t>21</t>
  </si>
  <si>
    <t>- у розмірі прожиткового мінімуму</t>
  </si>
  <si>
    <t>22</t>
  </si>
  <si>
    <t>- вище прожиткового мінімуму</t>
  </si>
  <si>
    <t>23</t>
  </si>
  <si>
    <t xml:space="preserve"> Із загального числа пенсіонерів (рядок 01) -  працюючі пенсіонери</t>
  </si>
  <si>
    <t>24</t>
  </si>
  <si>
    <t>Довідково: ті які працюють на спец посадах «виплата пенсій припинена»</t>
  </si>
  <si>
    <t>25</t>
  </si>
  <si>
    <t>Інформація надана без даних АРК, м.Севастополя, по Луганській та Донецькій областях без врахування даних по районах, які непідконтрольні українській владі</t>
  </si>
  <si>
    <t>Виконавець _________________________________
(прізвище, номер телефону)</t>
  </si>
  <si>
    <t>Керівник _________________________
(підпис) (прізвище, ініціали)</t>
  </si>
  <si>
    <t>"___" __________________ 20     р.</t>
  </si>
  <si>
    <t>Чисельність</t>
  </si>
  <si>
    <t>Результат</t>
  </si>
  <si>
    <t>=</t>
  </si>
  <si>
    <t>02-14</t>
  </si>
  <si>
    <t>15-20</t>
  </si>
  <si>
    <t>21-23</t>
  </si>
  <si>
    <t>&lt;=</t>
  </si>
  <si>
    <t>25(Раб)</t>
  </si>
  <si>
    <t>Сума</t>
  </si>
  <si>
    <t xml:space="preserve">Розподіл пенсіонерів за розмірами призначених місячних пенсій </t>
  </si>
  <si>
    <t>№ п/п</t>
  </si>
  <si>
    <t>Регіони</t>
  </si>
  <si>
    <t>Пенсіонери, всього</t>
  </si>
  <si>
    <t>Чисельність пенсіонерів, всього</t>
  </si>
  <si>
    <t>Сума призначених місячних пенсій, тис.грн.</t>
  </si>
  <si>
    <t>Середній розмір пенсії, грн.коп.</t>
  </si>
  <si>
    <t>1</t>
  </si>
  <si>
    <t>Тернопільське об’єднане управління ПФУ Тернопільської області</t>
  </si>
  <si>
    <t>2</t>
  </si>
  <si>
    <t>Бережанське об’єднане управління ПФУ</t>
  </si>
  <si>
    <t>3</t>
  </si>
  <si>
    <t>Бучацьке об’єднане управління ПФУ</t>
  </si>
  <si>
    <t>4</t>
  </si>
  <si>
    <t>Козівське об’єднане управління ПФУ</t>
  </si>
  <si>
    <t>5</t>
  </si>
  <si>
    <t>Лановецьке об’єднане управління ПФУ</t>
  </si>
  <si>
    <t>6</t>
  </si>
  <si>
    <t>Кременецьке об’єднане управління ПФУ</t>
  </si>
  <si>
    <t>7</t>
  </si>
  <si>
    <t>Теребовлянське об’єднане управління ПФУ</t>
  </si>
  <si>
    <t>8</t>
  </si>
  <si>
    <t>Чортківське об’єднане управління ПФУ</t>
  </si>
  <si>
    <t>Всього</t>
  </si>
  <si>
    <t>Розподіл пенсіонерів за видами призначених місячних пенсій</t>
  </si>
  <si>
    <t xml:space="preserve"> за віком</t>
  </si>
  <si>
    <t>по інвалідності</t>
  </si>
  <si>
    <t>у разі втрати годувальника</t>
  </si>
  <si>
    <t>за вислугу років</t>
  </si>
  <si>
    <t>соціальні пенсії</t>
  </si>
  <si>
    <t>довічне утримання суддів</t>
  </si>
  <si>
    <t>Розподіл пенсіонерів за розмірами призначених пенсій відносно прожиткового мінімуму для осіб, які втратили працездатність</t>
  </si>
  <si>
    <t xml:space="preserve">нижче прожиткового мінімуму </t>
  </si>
  <si>
    <t>у розмірі прожиткового мінімуму</t>
  </si>
  <si>
    <t>вище прожиткового мінімуму</t>
  </si>
  <si>
    <t>Із загального числа пенсіонерів (рядок 01) -  працюючі пенсіонери</t>
  </si>
  <si>
    <t>ЗВІТ
про розподіл працюючих пенсіонерів за розмірами призначених місячних пенсій</t>
  </si>
  <si>
    <r>
      <t xml:space="preserve">Чисельність </t>
    </r>
    <r>
      <rPr>
        <b/>
        <u val="single"/>
        <sz val="8"/>
        <rFont val="Times New Roman"/>
        <family val="2"/>
      </rPr>
      <t>працюючих</t>
    </r>
    <r>
      <rPr>
        <sz val="8"/>
        <rFont val="Times New Roman"/>
        <family val="2"/>
      </rPr>
      <t xml:space="preserve"> пенсіонерів усіх категорій (осіб)</t>
    </r>
  </si>
  <si>
    <t xml:space="preserve"> Із загального числа пенсіонерів (рядок 01) -  працюючі пенсіонери(85%  признач.розміру)</t>
  </si>
  <si>
    <t xml:space="preserve">Розподіл працюючих пенсіонерів за розмірами призначених місячних пенсій </t>
  </si>
  <si>
    <t>Розподіл працюючих пенсіонерів за видами призначених місячних пенсій</t>
  </si>
  <si>
    <t>Розподіл працюючих пенсіонерів за розмірами призначених пенсій відносно прожиткового мінімуму для осіб, які втратили працездатність</t>
  </si>
  <si>
    <t>Із загального числа пенсіонерів (рядок 01) -  працюючі пенсіонери(85% признач. розм.)</t>
  </si>
</sst>
</file>

<file path=xl/styles.xml><?xml version="1.0" encoding="utf-8"?>
<styleSheet xmlns="http://schemas.openxmlformats.org/spreadsheetml/2006/main">
  <fonts count="27">
    <font>
      <sz val="10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Times New Roman"/>
      <family val="2"/>
    </font>
    <font>
      <b/>
      <u val="single"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26">
    <xf numFmtId="0" fontId="0" fillId="0" borderId="0" xfId="0"/>
    <xf numFmtId="0" fontId="0" fillId="0" borderId="0" xfId="0" applyFont="1"/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Protection="1"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1" fontId="0" fillId="0" borderId="0" xfId="0" applyNumberFormat="1" applyAlignment="1" applyProtection="1">
      <alignment horizontal="right"/>
      <protection locked="0"/>
    </xf>
    <xf numFmtId="1" fontId="0" fillId="0" borderId="14" xfId="0" applyNumberFormat="1" applyFont="1" applyBorder="1" applyAlignment="1" applyProtection="1">
      <alignment horizontal="right" vertical="top" wrapText="1"/>
      <protection locked="0"/>
    </xf>
    <xf numFmtId="1" fontId="0" fillId="0" borderId="13" xfId="0" applyNumberFormat="1" applyFont="1" applyBorder="1" applyAlignment="1" applyProtection="1">
      <alignment horizontal="right" vertical="top" wrapText="1"/>
      <protection locked="0"/>
    </xf>
    <xf numFmtId="0" fontId="0" fillId="0" borderId="16" xfId="0" applyFont="1" applyBorder="1" applyAlignment="1" applyProtection="1">
      <alignment horizontal="center" wrapText="1"/>
      <protection locked="0"/>
    </xf>
    <xf numFmtId="1" fontId="0" fillId="0" borderId="13" xfId="0" applyNumberFormat="1" applyFont="1" applyBorder="1" applyAlignment="1" applyProtection="1">
      <alignment horizontal="left" vertical="top" wrapText="1"/>
      <protection locked="0"/>
    </xf>
    <xf numFmtId="0" fontId="21" fillId="0" borderId="0" xfId="0" applyFont="1"/>
    <xf numFmtId="49" fontId="21" fillId="0" borderId="0" xfId="0" applyNumberFormat="1" applyFont="1" applyAlignment="1">
      <alignment wrapText="1"/>
    </xf>
    <xf numFmtId="49" fontId="21" fillId="0" borderId="0" xfId="0" applyNumberFormat="1" applyFont="1" applyAlignment="1">
      <alignment horizontal="center"/>
    </xf>
    <xf numFmtId="3" fontId="21" fillId="0" borderId="0" xfId="0" applyNumberFormat="1" applyFont="1"/>
    <xf numFmtId="4" fontId="21" fillId="0" borderId="0" xfId="0" applyNumberFormat="1" applyFont="1"/>
    <xf numFmtId="0" fontId="24" fillId="0" borderId="0" xfId="0" applyFont="1"/>
    <xf numFmtId="0" fontId="21" fillId="0" borderId="0" xfId="0" applyFont="1" applyAlignment="1">
      <alignment horizontal="left" vertical="top" wrapText="1"/>
    </xf>
    <xf numFmtId="49" fontId="21" fillId="0" borderId="17" xfId="0" applyNumberFormat="1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top" wrapText="1"/>
    </xf>
    <xf numFmtId="3" fontId="21" fillId="0" borderId="18" xfId="0" applyNumberFormat="1" applyFont="1" applyBorder="1" applyAlignment="1">
      <alignment horizontal="center" vertical="top" wrapText="1"/>
    </xf>
    <xf numFmtId="4" fontId="21" fillId="0" borderId="19" xfId="0" applyNumberFormat="1" applyFont="1" applyBorder="1" applyAlignment="1">
      <alignment horizontal="center" vertical="top" wrapText="1"/>
    </xf>
    <xf numFmtId="4" fontId="21" fillId="0" borderId="18" xfId="0" applyNumberFormat="1" applyFont="1" applyBorder="1" applyAlignment="1">
      <alignment horizontal="center" vertical="top" wrapText="1"/>
    </xf>
    <xf numFmtId="0" fontId="24" fillId="0" borderId="0" xfId="0" applyFont="1" applyAlignment="1">
      <alignment horizontal="left" vertical="top" wrapText="1"/>
    </xf>
    <xf numFmtId="1" fontId="21" fillId="0" borderId="0" xfId="0" applyNumberFormat="1" applyFont="1"/>
    <xf numFmtId="49" fontId="21" fillId="0" borderId="18" xfId="0" applyNumberFormat="1" applyFont="1" applyBorder="1" applyAlignment="1">
      <alignment horizontal="center" wrapText="1"/>
    </xf>
    <xf numFmtId="49" fontId="21" fillId="0" borderId="18" xfId="0" applyNumberFormat="1" applyFont="1" applyBorder="1" applyAlignment="1">
      <alignment horizontal="center"/>
    </xf>
    <xf numFmtId="1" fontId="21" fillId="0" borderId="18" xfId="0" applyNumberFormat="1" applyFont="1" applyBorder="1" applyAlignment="1">
      <alignment horizontal="center"/>
    </xf>
    <xf numFmtId="1" fontId="24" fillId="0" borderId="0" xfId="0" applyNumberFormat="1" applyFont="1"/>
    <xf numFmtId="49" fontId="21" fillId="0" borderId="18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horizontal="right"/>
    </xf>
    <xf numFmtId="4" fontId="21" fillId="0" borderId="18" xfId="0" applyNumberFormat="1" applyFont="1" applyBorder="1" applyAlignment="1">
      <alignment horizontal="right"/>
    </xf>
    <xf numFmtId="3" fontId="24" fillId="0" borderId="0" xfId="0" applyNumberFormat="1" applyFont="1"/>
    <xf numFmtId="4" fontId="24" fillId="0" borderId="0" xfId="0" applyNumberFormat="1" applyFont="1"/>
    <xf numFmtId="49" fontId="21" fillId="0" borderId="18" xfId="0" applyNumberFormat="1" applyFont="1" applyBorder="1" applyAlignment="1">
      <alignment horizontal="center"/>
    </xf>
    <xf numFmtId="3" fontId="21" fillId="0" borderId="0" xfId="0" applyNumberFormat="1" applyFont="1"/>
    <xf numFmtId="4" fontId="21" fillId="0" borderId="0" xfId="0" applyNumberFormat="1" applyFont="1"/>
    <xf numFmtId="0" fontId="21" fillId="0" borderId="0" xfId="0" applyFont="1"/>
    <xf numFmtId="49" fontId="21" fillId="0" borderId="20" xfId="0" applyNumberFormat="1" applyFont="1" applyBorder="1" applyAlignment="1">
      <alignment wrapText="1"/>
    </xf>
    <xf numFmtId="49" fontId="21" fillId="0" borderId="20" xfId="0" applyNumberFormat="1" applyFont="1" applyBorder="1" applyAlignment="1">
      <alignment horizontal="center"/>
    </xf>
    <xf numFmtId="3" fontId="21" fillId="0" borderId="20" xfId="0" applyNumberFormat="1" applyFont="1" applyBorder="1" applyAlignment="1">
      <alignment horizontal="right"/>
    </xf>
    <xf numFmtId="4" fontId="21" fillId="0" borderId="20" xfId="0" applyNumberFormat="1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left"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18" xfId="0" applyFont="1" applyBorder="1"/>
    <xf numFmtId="1" fontId="21" fillId="0" borderId="18" xfId="0" applyNumberFormat="1" applyFont="1" applyBorder="1" applyAlignment="1">
      <alignment horizontal="right"/>
    </xf>
    <xf numFmtId="2" fontId="21" fillId="0" borderId="18" xfId="0" applyNumberFormat="1" applyFont="1" applyBorder="1" applyAlignment="1">
      <alignment horizontal="right"/>
    </xf>
    <xf numFmtId="2" fontId="21" fillId="0" borderId="21" xfId="0" applyNumberFormat="1" applyFont="1" applyBorder="1" applyAlignment="1">
      <alignment horizontal="right"/>
    </xf>
    <xf numFmtId="3" fontId="21" fillId="0" borderId="0" xfId="0" applyNumberFormat="1" applyFont="1" applyBorder="1"/>
    <xf numFmtId="3" fontId="24" fillId="0" borderId="0" xfId="0" applyNumberFormat="1" applyFont="1"/>
    <xf numFmtId="4" fontId="24" fillId="0" borderId="0" xfId="0" applyNumberFormat="1" applyFont="1"/>
    <xf numFmtId="1" fontId="21" fillId="0" borderId="18" xfId="0" applyNumberFormat="1" applyFont="1" applyBorder="1"/>
    <xf numFmtId="2" fontId="21" fillId="0" borderId="18" xfId="0" applyNumberFormat="1" applyFont="1" applyBorder="1"/>
    <xf numFmtId="2" fontId="21" fillId="0" borderId="21" xfId="0" applyNumberFormat="1" applyFont="1" applyBorder="1"/>
    <xf numFmtId="0" fontId="0" fillId="0" borderId="0" xfId="0" applyFont="1"/>
    <xf numFmtId="0" fontId="25" fillId="0" borderId="0" xfId="0" applyFont="1"/>
    <xf numFmtId="4" fontId="21" fillId="0" borderId="18" xfId="0" applyNumberFormat="1" applyFont="1" applyBorder="1"/>
    <xf numFmtId="2" fontId="21" fillId="0" borderId="0" xfId="0" applyNumberFormat="1" applyFont="1"/>
    <xf numFmtId="0" fontId="0" fillId="0" borderId="10" xfId="0" applyFont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 applyProtection="1">
      <alignment horizontal="center" vertical="top" wrapText="1"/>
      <protection locked="0"/>
    </xf>
    <xf numFmtId="0" fontId="0" fillId="0" borderId="22" xfId="0" applyFont="1" applyBorder="1" applyAlignment="1" applyProtection="1">
      <alignment horizontal="center" vertical="top" wrapText="1"/>
      <protection locked="0"/>
    </xf>
    <xf numFmtId="0" fontId="0" fillId="0" borderId="23" xfId="0" applyFont="1" applyBorder="1" applyAlignment="1" applyProtection="1">
      <alignment horizontal="center" vertical="top" wrapText="1"/>
      <protection locked="0"/>
    </xf>
    <xf numFmtId="0" fontId="0" fillId="0" borderId="24" xfId="0" applyFont="1" applyBorder="1" applyAlignment="1" applyProtection="1">
      <alignment horizontal="center" vertical="top" wrapText="1"/>
      <protection locked="0"/>
    </xf>
    <xf numFmtId="0" fontId="0" fillId="0" borderId="25" xfId="0" applyFont="1" applyBorder="1" applyProtection="1">
      <protection locked="0"/>
    </xf>
    <xf numFmtId="0" fontId="19" fillId="0" borderId="22" xfId="0" applyFont="1" applyBorder="1" applyAlignment="1" applyProtection="1">
      <alignment vertical="top" wrapText="1"/>
      <protection locked="0"/>
    </xf>
    <xf numFmtId="0" fontId="19" fillId="0" borderId="23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20" fillId="0" borderId="22" xfId="0" applyFont="1" applyBorder="1" applyAlignment="1" applyProtection="1">
      <alignment vertical="top" wrapText="1"/>
      <protection locked="0"/>
    </xf>
    <xf numFmtId="0" fontId="20" fillId="0" borderId="23" xfId="0" applyFont="1" applyBorder="1" applyAlignment="1" applyProtection="1">
      <alignment vertical="top" wrapText="1"/>
      <protection locked="0"/>
    </xf>
    <xf numFmtId="0" fontId="20" fillId="0" borderId="24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23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vertical="top" wrapText="1"/>
      <protection locked="0"/>
    </xf>
    <xf numFmtId="0" fontId="0" fillId="0" borderId="26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0" fillId="0" borderId="16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49" fontId="23" fillId="0" borderId="0" xfId="0" applyNumberFormat="1" applyFont="1" applyAlignment="1">
      <alignment horizontal="left"/>
    </xf>
    <xf numFmtId="0" fontId="19" fillId="0" borderId="26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21" fillId="0" borderId="0" xfId="0" applyFont="1" applyBorder="1" applyAlignment="1">
      <alignment horizontal="left" vertical="top" wrapText="1"/>
    </xf>
    <xf numFmtId="0" fontId="0" fillId="0" borderId="0" xfId="0" applyAlignment="1">
      <alignment horizontal="right" wrapText="1"/>
    </xf>
    <xf numFmtId="0" fontId="21" fillId="0" borderId="17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1" fillId="0" borderId="3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азвание" xfId="20"/>
    <cellStyle name="Заголовок 1" xfId="21"/>
    <cellStyle name="Заголовок 2" xfId="22"/>
    <cellStyle name="Заголовок 3" xfId="23"/>
    <cellStyle name="Заголовок 4" xfId="24"/>
    <cellStyle name="Хороший" xfId="25"/>
    <cellStyle name="Плохой" xfId="26"/>
    <cellStyle name="Нейтральный" xfId="27"/>
    <cellStyle name="Ввод " xfId="28"/>
    <cellStyle name="Вывод" xfId="29"/>
    <cellStyle name="Вычисление" xfId="30"/>
    <cellStyle name="Связанная ячейка" xfId="31"/>
    <cellStyle name="Контрольная ячейка" xfId="32"/>
    <cellStyle name="Текст предупреждения" xfId="33"/>
    <cellStyle name="Примечание" xfId="34"/>
    <cellStyle name="Пояснение" xfId="35"/>
    <cellStyle name="Итог" xfId="36"/>
    <cellStyle name="Акцент1" xfId="37"/>
    <cellStyle name="20% - Акцент1" xfId="38"/>
    <cellStyle name="40% - Акцент1" xfId="39"/>
    <cellStyle name="60% - Акцент1" xfId="40"/>
    <cellStyle name="Акцент2" xfId="41"/>
    <cellStyle name="20% - Акцент2" xfId="42"/>
    <cellStyle name="40% - Акцент2" xfId="43"/>
    <cellStyle name="60% - Акцент2" xfId="44"/>
    <cellStyle name="Акцент3" xfId="45"/>
    <cellStyle name="20% - Акцент3" xfId="46"/>
    <cellStyle name="40% - Акцент3" xfId="47"/>
    <cellStyle name="60% - Акцент3" xfId="48"/>
    <cellStyle name="Акцент4" xfId="49"/>
    <cellStyle name="20% - Акцент4" xfId="50"/>
    <cellStyle name="40% - Акцент4" xfId="51"/>
    <cellStyle name="60% - Акцент4" xfId="52"/>
    <cellStyle name="Акцент5" xfId="53"/>
    <cellStyle name="20% - Акцент5" xfId="54"/>
    <cellStyle name="40% - Акцент5" xfId="55"/>
    <cellStyle name="60% - Акцент5" xfId="56"/>
    <cellStyle name="Акцент6" xfId="57"/>
    <cellStyle name="20% - Акцент6" xfId="58"/>
    <cellStyle name="40% - Акцент6" xfId="59"/>
    <cellStyle name="60% - Акцент6" xfId="60"/>
  </cellStyles>
  <dxfs count="4"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\Downloads\5pf%20(rab)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\Downloads\Dodatok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\Downloads\Dodatok%20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d\Downloads\Dodatok%20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pf (rab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datok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datok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odatok 3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showFormulas="1" workbookViewId="0" topLeftCell="A1">
      <selection activeCell="J14" sqref="J14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99" t="s">
        <v>0</v>
      </c>
      <c r="B1" s="99"/>
      <c r="C1" s="99"/>
      <c r="D1" s="99"/>
      <c r="E1" s="99"/>
      <c r="F1" s="99"/>
      <c r="G1" s="99"/>
    </row>
    <row r="2" ht="12.75">
      <c r="A2" s="1"/>
    </row>
    <row r="3" spans="1:7" ht="35.25" customHeight="1">
      <c r="A3" s="100" t="s">
        <v>1</v>
      </c>
      <c r="B3" s="100"/>
      <c r="C3" s="100"/>
      <c r="D3" s="100"/>
      <c r="E3" s="100"/>
      <c r="F3" s="100"/>
      <c r="G3" s="100"/>
    </row>
    <row r="4" spans="2:5" ht="15.75" customHeight="1">
      <c r="B4" s="2"/>
      <c r="C4" s="3" t="s">
        <v>2</v>
      </c>
      <c r="D4" s="101" t="s">
        <v>3</v>
      </c>
      <c r="E4" s="101"/>
    </row>
    <row r="5" ht="16.5" customHeight="1" thickBot="1">
      <c r="A5" s="4"/>
    </row>
    <row r="6" spans="1:9" ht="14.25" customHeight="1" thickBot="1">
      <c r="A6" s="102" t="s">
        <v>4</v>
      </c>
      <c r="B6" s="103"/>
      <c r="C6" s="103"/>
      <c r="D6" s="103"/>
      <c r="E6" s="104"/>
      <c r="F6" s="5" t="s">
        <v>5</v>
      </c>
      <c r="G6" s="105" t="s">
        <v>6</v>
      </c>
      <c r="H6" s="106"/>
      <c r="I6" s="106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87" t="s">
        <v>7</v>
      </c>
      <c r="B8" s="88"/>
      <c r="C8" s="88"/>
      <c r="D8" s="88"/>
      <c r="E8" s="89"/>
      <c r="F8" s="12"/>
      <c r="G8" s="107" t="s">
        <v>8</v>
      </c>
      <c r="H8" s="108"/>
      <c r="I8" s="108"/>
    </row>
    <row r="9" spans="1:9" ht="25.5" customHeight="1">
      <c r="A9" s="109" t="s">
        <v>9</v>
      </c>
      <c r="B9" s="110"/>
      <c r="C9" s="110"/>
      <c r="D9" s="110"/>
      <c r="E9" s="111"/>
      <c r="F9" s="93" t="s">
        <v>10</v>
      </c>
      <c r="G9" s="107"/>
      <c r="H9" s="108"/>
      <c r="I9" s="108"/>
    </row>
    <row r="10" spans="1:9" ht="13.5" customHeight="1" thickBot="1">
      <c r="A10" s="112" t="s">
        <v>11</v>
      </c>
      <c r="B10" s="113"/>
      <c r="C10" s="113"/>
      <c r="D10" s="113"/>
      <c r="E10" s="114"/>
      <c r="F10" s="94"/>
      <c r="G10" s="107"/>
      <c r="H10" s="108"/>
      <c r="I10" s="108"/>
    </row>
    <row r="11" spans="1:9" ht="29.25" customHeight="1">
      <c r="A11" s="87" t="s">
        <v>12</v>
      </c>
      <c r="B11" s="88"/>
      <c r="C11" s="88"/>
      <c r="D11" s="88"/>
      <c r="E11" s="89"/>
      <c r="F11" s="13"/>
      <c r="G11" s="107"/>
      <c r="H11" s="108"/>
      <c r="I11" s="108"/>
    </row>
    <row r="12" spans="1:7" ht="13.5" customHeight="1">
      <c r="A12" s="90" t="s">
        <v>13</v>
      </c>
      <c r="B12" s="91"/>
      <c r="C12" s="91"/>
      <c r="D12" s="91"/>
      <c r="E12" s="92"/>
      <c r="F12" s="93" t="s">
        <v>14</v>
      </c>
      <c r="G12" s="14"/>
    </row>
    <row r="13" spans="1:9" ht="51.75" customHeight="1" thickBot="1">
      <c r="A13" s="95" t="s">
        <v>15</v>
      </c>
      <c r="B13" s="96"/>
      <c r="C13" s="96"/>
      <c r="D13" s="96"/>
      <c r="E13" s="97"/>
      <c r="F13" s="94"/>
      <c r="G13" s="14"/>
      <c r="H13" s="15"/>
      <c r="I13" s="15" t="s">
        <v>16</v>
      </c>
    </row>
    <row r="14" spans="1:7" ht="25.5" customHeight="1">
      <c r="A14" s="87" t="s">
        <v>17</v>
      </c>
      <c r="B14" s="88"/>
      <c r="C14" s="88"/>
      <c r="D14" s="88"/>
      <c r="E14" s="89"/>
      <c r="F14" s="98" t="s">
        <v>18</v>
      </c>
      <c r="G14" s="14"/>
    </row>
    <row r="15" spans="1:7" ht="12.75" customHeight="1" thickBot="1">
      <c r="A15" s="95" t="s">
        <v>19</v>
      </c>
      <c r="B15" s="96"/>
      <c r="C15" s="96"/>
      <c r="D15" s="96"/>
      <c r="E15" s="97"/>
      <c r="F15" s="94"/>
      <c r="G15" s="14"/>
    </row>
    <row r="16" ht="13.5" customHeight="1" thickBot="1">
      <c r="A16" s="1"/>
    </row>
    <row r="17" spans="1:9" s="16" customFormat="1" ht="13.5" customHeight="1" thickBot="1">
      <c r="A17" s="78" t="s">
        <v>20</v>
      </c>
      <c r="B17" s="79"/>
      <c r="C17" s="79"/>
      <c r="D17" s="79"/>
      <c r="E17" s="79"/>
      <c r="F17" s="79"/>
      <c r="G17" s="79"/>
      <c r="H17" s="79"/>
      <c r="I17" s="80"/>
    </row>
    <row r="18" spans="1:9" s="16" customFormat="1" ht="14.25" customHeight="1" thickBot="1">
      <c r="A18" s="81" t="s">
        <v>21</v>
      </c>
      <c r="B18" s="82"/>
      <c r="C18" s="82"/>
      <c r="D18" s="82"/>
      <c r="E18" s="82"/>
      <c r="F18" s="82"/>
      <c r="G18" s="82"/>
      <c r="H18" s="82"/>
      <c r="I18" s="83"/>
    </row>
    <row r="19" spans="1:9" s="16" customFormat="1" ht="13.5" customHeight="1" thickBot="1">
      <c r="A19" s="84"/>
      <c r="B19" s="85"/>
      <c r="C19" s="85"/>
      <c r="D19" s="85"/>
      <c r="E19" s="85"/>
      <c r="F19" s="85"/>
      <c r="G19" s="85"/>
      <c r="H19" s="85"/>
      <c r="I19" s="86"/>
    </row>
    <row r="20" spans="1:9" s="16" customFormat="1" ht="13.5" customHeight="1" thickBot="1">
      <c r="A20" s="78" t="s">
        <v>22</v>
      </c>
      <c r="B20" s="79"/>
      <c r="C20" s="79"/>
      <c r="D20" s="79"/>
      <c r="E20" s="79"/>
      <c r="F20" s="79"/>
      <c r="G20" s="79"/>
      <c r="H20" s="79"/>
      <c r="I20" s="80"/>
    </row>
    <row r="21" spans="1:9" s="16" customFormat="1" ht="13.5" customHeight="1" thickBot="1">
      <c r="A21" s="84"/>
      <c r="B21" s="85"/>
      <c r="C21" s="85"/>
      <c r="D21" s="85"/>
      <c r="E21" s="85"/>
      <c r="F21" s="85"/>
      <c r="G21" s="85"/>
      <c r="H21" s="85"/>
      <c r="I21" s="86"/>
    </row>
    <row r="22" spans="1:9" s="16" customFormat="1" ht="13.5" customHeight="1" thickBot="1">
      <c r="A22" s="84"/>
      <c r="B22" s="85"/>
      <c r="C22" s="85"/>
      <c r="D22" s="85"/>
      <c r="E22" s="85"/>
      <c r="F22" s="85"/>
      <c r="G22" s="85"/>
      <c r="H22" s="85"/>
      <c r="I22" s="86"/>
    </row>
    <row r="23" spans="1:9" s="16" customFormat="1" ht="13.5" customHeight="1" thickBot="1">
      <c r="A23" s="72" t="s">
        <v>23</v>
      </c>
      <c r="B23" s="74" t="s">
        <v>24</v>
      </c>
      <c r="C23" s="75"/>
      <c r="D23" s="75"/>
      <c r="E23" s="75"/>
      <c r="F23" s="75"/>
      <c r="G23" s="75"/>
      <c r="H23" s="75"/>
      <c r="I23" s="76"/>
    </row>
    <row r="24" spans="1:9" s="16" customFormat="1" ht="67.5" customHeight="1" thickBot="1">
      <c r="A24" s="73"/>
      <c r="B24" s="17" t="s">
        <v>25</v>
      </c>
      <c r="C24" s="17" t="s">
        <v>26</v>
      </c>
      <c r="D24" s="17" t="s">
        <v>27</v>
      </c>
      <c r="E24" s="17" t="s">
        <v>28</v>
      </c>
      <c r="F24" s="17" t="s">
        <v>29</v>
      </c>
      <c r="G24" s="17" t="s">
        <v>30</v>
      </c>
      <c r="H24" s="17"/>
      <c r="I24" s="17" t="s">
        <v>31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77" t="s">
        <v>32</v>
      </c>
      <c r="B26" s="77"/>
      <c r="C26" s="77"/>
      <c r="D26" s="77"/>
      <c r="E26" s="77"/>
      <c r="F26" s="77"/>
    </row>
    <row r="27" s="16" customFormat="1" ht="12.75"/>
  </sheetData>
  <mergeCells count="26">
    <mergeCell ref="A8:E8"/>
    <mergeCell ref="G8:I11"/>
    <mergeCell ref="A9:E9"/>
    <mergeCell ref="F9:F10"/>
    <mergeCell ref="A10:E10"/>
    <mergeCell ref="A1:G1"/>
    <mergeCell ref="A3:G3"/>
    <mergeCell ref="D4:E4"/>
    <mergeCell ref="A6:E6"/>
    <mergeCell ref="G6:I6"/>
    <mergeCell ref="A11:E11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5"/>
  <sheetViews>
    <sheetView workbookViewId="0" topLeftCell="A1">
      <selection activeCell="F24" sqref="F24"/>
    </sheetView>
  </sheetViews>
  <sheetFormatPr defaultColWidth="9.33203125" defaultRowHeight="11.25" customHeight="1"/>
  <cols>
    <col min="1" max="1" width="4.332031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9" customWidth="1"/>
    <col min="11" max="11" width="10.33203125" style="49" customWidth="1"/>
    <col min="12" max="14" width="9.33203125" style="49" customWidth="1"/>
    <col min="15" max="15" width="11.66015625" style="49" bestFit="1" customWidth="1"/>
    <col min="16" max="16" width="9.33203125" style="49" customWidth="1"/>
    <col min="17" max="17" width="12.66015625" style="49" bestFit="1" customWidth="1"/>
    <col min="18" max="30" width="9.33203125" style="49" customWidth="1"/>
    <col min="31" max="31" width="12.16015625" style="49" bestFit="1" customWidth="1"/>
    <col min="32" max="32" width="9.33203125" style="47" customWidth="1"/>
    <col min="33" max="16384" width="9.33203125" style="49" customWidth="1"/>
  </cols>
  <sheetData>
    <row r="1" spans="1:7" ht="11.25" customHeight="1">
      <c r="A1" s="125" t="s">
        <v>142</v>
      </c>
      <c r="B1" s="125"/>
      <c r="C1" s="125"/>
      <c r="D1" s="125"/>
      <c r="E1" s="125"/>
      <c r="F1" s="125"/>
      <c r="G1" s="54"/>
    </row>
    <row r="2" spans="1:32" ht="18" customHeight="1">
      <c r="A2" s="117" t="s">
        <v>104</v>
      </c>
      <c r="B2" s="117" t="s">
        <v>105</v>
      </c>
      <c r="C2" s="122" t="s">
        <v>106</v>
      </c>
      <c r="D2" s="123"/>
      <c r="E2" s="123"/>
      <c r="F2" s="122" t="s">
        <v>42</v>
      </c>
      <c r="G2" s="123"/>
      <c r="H2" s="123"/>
      <c r="I2" s="122" t="s">
        <v>44</v>
      </c>
      <c r="J2" s="123"/>
      <c r="K2" s="124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2" ht="28.5" customHeight="1">
      <c r="A3" s="121"/>
      <c r="B3" s="121"/>
      <c r="C3" s="117" t="s">
        <v>107</v>
      </c>
      <c r="D3" s="117" t="s">
        <v>108</v>
      </c>
      <c r="E3" s="117" t="s">
        <v>109</v>
      </c>
      <c r="F3" s="117" t="s">
        <v>107</v>
      </c>
      <c r="G3" s="117" t="s">
        <v>108</v>
      </c>
      <c r="H3" s="117" t="s">
        <v>109</v>
      </c>
      <c r="I3" s="117" t="s">
        <v>107</v>
      </c>
      <c r="J3" s="117" t="s">
        <v>108</v>
      </c>
      <c r="K3" s="117" t="s">
        <v>109</v>
      </c>
      <c r="AF3" s="57"/>
    </row>
    <row r="4" spans="1:32" ht="36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AF4" s="57"/>
    </row>
    <row r="5" spans="1:32" ht="11.25" customHeight="1">
      <c r="A5" s="58" t="s">
        <v>110</v>
      </c>
      <c r="B5" s="58" t="s">
        <v>111</v>
      </c>
      <c r="C5" s="59">
        <v>21240</v>
      </c>
      <c r="D5" s="60">
        <v>63367.9</v>
      </c>
      <c r="E5" s="61">
        <v>2983.4</v>
      </c>
      <c r="F5" s="59">
        <v>0</v>
      </c>
      <c r="G5" s="60">
        <v>0</v>
      </c>
      <c r="H5" s="60">
        <v>0</v>
      </c>
      <c r="I5" s="59">
        <v>21</v>
      </c>
      <c r="J5" s="60">
        <v>18.4</v>
      </c>
      <c r="K5" s="60">
        <v>878.4</v>
      </c>
      <c r="AF5" s="62"/>
    </row>
    <row r="6" spans="1:32" ht="11.25" customHeight="1">
      <c r="A6" s="58" t="s">
        <v>112</v>
      </c>
      <c r="B6" s="58" t="s">
        <v>113</v>
      </c>
      <c r="C6" s="59">
        <v>2220</v>
      </c>
      <c r="D6" s="60">
        <v>5571.4</v>
      </c>
      <c r="E6" s="61">
        <v>2509.6</v>
      </c>
      <c r="F6" s="59">
        <v>0</v>
      </c>
      <c r="G6" s="60">
        <v>0</v>
      </c>
      <c r="H6" s="60">
        <v>0</v>
      </c>
      <c r="I6" s="59">
        <v>12</v>
      </c>
      <c r="J6" s="60">
        <v>10.3</v>
      </c>
      <c r="K6" s="60">
        <v>856</v>
      </c>
      <c r="AF6" s="62"/>
    </row>
    <row r="7" spans="1:32" ht="11.25" customHeight="1">
      <c r="A7" s="58" t="s">
        <v>114</v>
      </c>
      <c r="B7" s="58" t="s">
        <v>115</v>
      </c>
      <c r="C7" s="59">
        <v>3032</v>
      </c>
      <c r="D7" s="60">
        <v>7570.6</v>
      </c>
      <c r="E7" s="61">
        <v>2496.9</v>
      </c>
      <c r="F7" s="59">
        <v>1</v>
      </c>
      <c r="G7" s="60">
        <v>0.6</v>
      </c>
      <c r="H7" s="60">
        <v>642</v>
      </c>
      <c r="I7" s="59">
        <v>2</v>
      </c>
      <c r="J7" s="60">
        <v>1.7</v>
      </c>
      <c r="K7" s="60">
        <v>856</v>
      </c>
      <c r="AF7" s="62"/>
    </row>
    <row r="8" spans="1:32" ht="11.25" customHeight="1">
      <c r="A8" s="58" t="s">
        <v>116</v>
      </c>
      <c r="B8" s="58" t="s">
        <v>117</v>
      </c>
      <c r="C8" s="59">
        <v>3079</v>
      </c>
      <c r="D8" s="60">
        <v>7558.7</v>
      </c>
      <c r="E8" s="61">
        <v>2454.9</v>
      </c>
      <c r="F8" s="59">
        <v>0</v>
      </c>
      <c r="G8" s="60">
        <v>0</v>
      </c>
      <c r="H8" s="60">
        <v>0</v>
      </c>
      <c r="I8" s="59">
        <v>1</v>
      </c>
      <c r="J8" s="60">
        <v>0.9</v>
      </c>
      <c r="K8" s="60">
        <v>856</v>
      </c>
      <c r="AF8" s="62"/>
    </row>
    <row r="9" spans="1:32" ht="11.25" customHeight="1">
      <c r="A9" s="58" t="s">
        <v>118</v>
      </c>
      <c r="B9" s="58" t="s">
        <v>119</v>
      </c>
      <c r="C9" s="59">
        <v>5046</v>
      </c>
      <c r="D9" s="60">
        <v>12558</v>
      </c>
      <c r="E9" s="61">
        <v>2488.7</v>
      </c>
      <c r="F9" s="59">
        <v>0</v>
      </c>
      <c r="G9" s="60">
        <v>0</v>
      </c>
      <c r="H9" s="60">
        <v>0</v>
      </c>
      <c r="I9" s="59">
        <v>5</v>
      </c>
      <c r="J9" s="60">
        <v>4.3</v>
      </c>
      <c r="K9" s="60">
        <v>856</v>
      </c>
      <c r="AF9" s="62"/>
    </row>
    <row r="10" spans="1:32" ht="11.25" customHeight="1">
      <c r="A10" s="58" t="s">
        <v>120</v>
      </c>
      <c r="B10" s="58" t="s">
        <v>121</v>
      </c>
      <c r="C10" s="59">
        <v>3313</v>
      </c>
      <c r="D10" s="60">
        <v>8448.7</v>
      </c>
      <c r="E10" s="61">
        <v>2550.2</v>
      </c>
      <c r="F10" s="59">
        <v>4</v>
      </c>
      <c r="G10" s="60">
        <v>2.6</v>
      </c>
      <c r="H10" s="60">
        <v>642</v>
      </c>
      <c r="I10" s="59">
        <v>13</v>
      </c>
      <c r="J10" s="60">
        <v>11.5</v>
      </c>
      <c r="K10" s="60">
        <v>887.9</v>
      </c>
      <c r="AF10" s="62"/>
    </row>
    <row r="11" spans="1:32" ht="11.25" customHeight="1">
      <c r="A11" s="58" t="s">
        <v>122</v>
      </c>
      <c r="B11" s="58" t="s">
        <v>123</v>
      </c>
      <c r="C11" s="59">
        <v>4866</v>
      </c>
      <c r="D11" s="60">
        <v>12106.7</v>
      </c>
      <c r="E11" s="61">
        <v>2488</v>
      </c>
      <c r="F11" s="59">
        <v>0</v>
      </c>
      <c r="G11" s="60">
        <v>0</v>
      </c>
      <c r="H11" s="60">
        <v>0</v>
      </c>
      <c r="I11" s="59">
        <v>16</v>
      </c>
      <c r="J11" s="60">
        <v>14</v>
      </c>
      <c r="K11" s="60">
        <v>872.2</v>
      </c>
      <c r="AF11" s="62"/>
    </row>
    <row r="12" spans="1:32" ht="11.25" customHeight="1">
      <c r="A12" s="58" t="s">
        <v>124</v>
      </c>
      <c r="B12" s="58" t="s">
        <v>125</v>
      </c>
      <c r="C12" s="59">
        <v>7817</v>
      </c>
      <c r="D12" s="60">
        <v>19891.8</v>
      </c>
      <c r="E12" s="61">
        <v>2544.7</v>
      </c>
      <c r="F12" s="59">
        <v>4</v>
      </c>
      <c r="G12" s="60">
        <v>2.6</v>
      </c>
      <c r="H12" s="60">
        <v>642</v>
      </c>
      <c r="I12" s="59">
        <v>3</v>
      </c>
      <c r="J12" s="60">
        <v>2.6</v>
      </c>
      <c r="K12" s="60">
        <v>856</v>
      </c>
      <c r="AF12" s="62"/>
    </row>
    <row r="13" spans="1:11" ht="11.25" customHeight="1">
      <c r="A13" s="119" t="s">
        <v>126</v>
      </c>
      <c r="B13" s="120"/>
      <c r="C13" s="59">
        <v>50613</v>
      </c>
      <c r="D13" s="60">
        <v>137073.7</v>
      </c>
      <c r="E13" s="61">
        <v>2708.3</v>
      </c>
      <c r="F13" s="59">
        <v>9</v>
      </c>
      <c r="G13" s="60">
        <v>5.8</v>
      </c>
      <c r="H13" s="60">
        <v>642</v>
      </c>
      <c r="I13" s="59">
        <v>73</v>
      </c>
      <c r="J13" s="60">
        <v>63.6</v>
      </c>
      <c r="K13" s="60">
        <v>871.6</v>
      </c>
    </row>
    <row r="15" spans="1:28" ht="21" customHeight="1">
      <c r="A15" s="117" t="s">
        <v>104</v>
      </c>
      <c r="B15" s="117" t="s">
        <v>105</v>
      </c>
      <c r="C15" s="122" t="s">
        <v>46</v>
      </c>
      <c r="D15" s="123"/>
      <c r="E15" s="123"/>
      <c r="F15" s="122" t="s">
        <v>48</v>
      </c>
      <c r="G15" s="123"/>
      <c r="H15" s="123"/>
      <c r="I15" s="122" t="s">
        <v>50</v>
      </c>
      <c r="J15" s="123"/>
      <c r="K15" s="12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11" ht="12.75" customHeight="1">
      <c r="A16" s="121"/>
      <c r="B16" s="121"/>
      <c r="C16" s="117" t="s">
        <v>107</v>
      </c>
      <c r="D16" s="117" t="s">
        <v>108</v>
      </c>
      <c r="E16" s="117" t="s">
        <v>109</v>
      </c>
      <c r="F16" s="117" t="s">
        <v>107</v>
      </c>
      <c r="G16" s="117" t="s">
        <v>108</v>
      </c>
      <c r="H16" s="117" t="s">
        <v>109</v>
      </c>
      <c r="I16" s="117" t="s">
        <v>107</v>
      </c>
      <c r="J16" s="117" t="s">
        <v>108</v>
      </c>
      <c r="K16" s="117" t="s">
        <v>109</v>
      </c>
    </row>
    <row r="17" spans="1:11" ht="43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1.25" customHeight="1">
      <c r="A18" s="58" t="s">
        <v>110</v>
      </c>
      <c r="B18" s="58" t="s">
        <v>111</v>
      </c>
      <c r="C18" s="59">
        <v>60</v>
      </c>
      <c r="D18" s="60">
        <v>62.5</v>
      </c>
      <c r="E18" s="60">
        <v>1041.6</v>
      </c>
      <c r="F18" s="59">
        <v>4</v>
      </c>
      <c r="G18" s="60">
        <v>4.5</v>
      </c>
      <c r="H18" s="60">
        <v>1121.7</v>
      </c>
      <c r="I18" s="59">
        <v>0</v>
      </c>
      <c r="J18" s="60">
        <v>0</v>
      </c>
      <c r="K18" s="60">
        <v>0</v>
      </c>
    </row>
    <row r="19" spans="1:11" ht="11.25" customHeight="1">
      <c r="A19" s="58" t="s">
        <v>112</v>
      </c>
      <c r="B19" s="58" t="s">
        <v>113</v>
      </c>
      <c r="C19" s="59">
        <v>15</v>
      </c>
      <c r="D19" s="60">
        <v>15.6</v>
      </c>
      <c r="E19" s="60">
        <v>1041.6</v>
      </c>
      <c r="F19" s="59">
        <v>0</v>
      </c>
      <c r="G19" s="60">
        <v>0</v>
      </c>
      <c r="H19" s="60">
        <v>0</v>
      </c>
      <c r="I19" s="59">
        <v>1</v>
      </c>
      <c r="J19" s="60">
        <v>1.2</v>
      </c>
      <c r="K19" s="60">
        <v>1221.4</v>
      </c>
    </row>
    <row r="20" spans="1:11" ht="11.25" customHeight="1">
      <c r="A20" s="58" t="s">
        <v>114</v>
      </c>
      <c r="B20" s="58" t="s">
        <v>115</v>
      </c>
      <c r="C20" s="59">
        <v>22</v>
      </c>
      <c r="D20" s="60">
        <v>22.9</v>
      </c>
      <c r="E20" s="60">
        <v>1040.7</v>
      </c>
      <c r="F20" s="59">
        <v>1</v>
      </c>
      <c r="G20" s="60">
        <v>1.2</v>
      </c>
      <c r="H20" s="60">
        <v>1194.4</v>
      </c>
      <c r="I20" s="59">
        <v>3</v>
      </c>
      <c r="J20" s="60">
        <v>3.7</v>
      </c>
      <c r="K20" s="60">
        <v>1216.8</v>
      </c>
    </row>
    <row r="21" spans="1:11" ht="11.25" customHeight="1">
      <c r="A21" s="58" t="s">
        <v>116</v>
      </c>
      <c r="B21" s="58" t="s">
        <v>117</v>
      </c>
      <c r="C21" s="59">
        <v>27</v>
      </c>
      <c r="D21" s="60">
        <v>28</v>
      </c>
      <c r="E21" s="60">
        <v>1038.2</v>
      </c>
      <c r="F21" s="59">
        <v>0</v>
      </c>
      <c r="G21" s="60">
        <v>0</v>
      </c>
      <c r="H21" s="60">
        <v>0</v>
      </c>
      <c r="I21" s="59">
        <v>0</v>
      </c>
      <c r="J21" s="60">
        <v>0</v>
      </c>
      <c r="K21" s="60">
        <v>0</v>
      </c>
    </row>
    <row r="22" spans="1:11" ht="11.25" customHeight="1">
      <c r="A22" s="58" t="s">
        <v>118</v>
      </c>
      <c r="B22" s="58" t="s">
        <v>119</v>
      </c>
      <c r="C22" s="59">
        <v>29</v>
      </c>
      <c r="D22" s="60">
        <v>30.3</v>
      </c>
      <c r="E22" s="60">
        <v>1046.5</v>
      </c>
      <c r="F22" s="59">
        <v>0</v>
      </c>
      <c r="G22" s="60">
        <v>0</v>
      </c>
      <c r="H22" s="60">
        <v>0</v>
      </c>
      <c r="I22" s="59">
        <v>2</v>
      </c>
      <c r="J22" s="60">
        <v>2.5</v>
      </c>
      <c r="K22" s="60">
        <v>1264.9</v>
      </c>
    </row>
    <row r="23" spans="1:11" ht="11.25" customHeight="1">
      <c r="A23" s="58" t="s">
        <v>120</v>
      </c>
      <c r="B23" s="58" t="s">
        <v>121</v>
      </c>
      <c r="C23" s="59">
        <v>33</v>
      </c>
      <c r="D23" s="60">
        <v>34.4</v>
      </c>
      <c r="E23" s="60">
        <v>1041</v>
      </c>
      <c r="F23" s="59">
        <v>0</v>
      </c>
      <c r="G23" s="60">
        <v>0</v>
      </c>
      <c r="H23" s="60">
        <v>0</v>
      </c>
      <c r="I23" s="59">
        <v>0</v>
      </c>
      <c r="J23" s="60">
        <v>0</v>
      </c>
      <c r="K23" s="60">
        <v>0</v>
      </c>
    </row>
    <row r="24" spans="1:11" ht="11.25" customHeight="1">
      <c r="A24" s="58" t="s">
        <v>122</v>
      </c>
      <c r="B24" s="58" t="s">
        <v>123</v>
      </c>
      <c r="C24" s="59">
        <v>38</v>
      </c>
      <c r="D24" s="60">
        <v>39.7</v>
      </c>
      <c r="E24" s="60">
        <v>1045.8</v>
      </c>
      <c r="F24" s="59">
        <v>1</v>
      </c>
      <c r="G24" s="60">
        <v>1.2</v>
      </c>
      <c r="H24" s="60">
        <v>1157.8</v>
      </c>
      <c r="I24" s="59">
        <v>0</v>
      </c>
      <c r="J24" s="60">
        <v>0</v>
      </c>
      <c r="K24" s="60">
        <v>0</v>
      </c>
    </row>
    <row r="25" spans="1:11" ht="11.25" customHeight="1">
      <c r="A25" s="58" t="s">
        <v>124</v>
      </c>
      <c r="B25" s="58" t="s">
        <v>125</v>
      </c>
      <c r="C25" s="59">
        <v>23</v>
      </c>
      <c r="D25" s="60">
        <v>24</v>
      </c>
      <c r="E25" s="60">
        <v>1042.1</v>
      </c>
      <c r="F25" s="59">
        <v>1</v>
      </c>
      <c r="G25" s="60">
        <v>1.1</v>
      </c>
      <c r="H25" s="60">
        <v>1137.8</v>
      </c>
      <c r="I25" s="59">
        <v>0</v>
      </c>
      <c r="J25" s="60">
        <v>0</v>
      </c>
      <c r="K25" s="60">
        <v>0</v>
      </c>
    </row>
    <row r="26" spans="1:11" ht="11.25" customHeight="1">
      <c r="A26" s="119" t="s">
        <v>126</v>
      </c>
      <c r="B26" s="120"/>
      <c r="C26" s="59">
        <v>247</v>
      </c>
      <c r="D26" s="60">
        <v>257.5</v>
      </c>
      <c r="E26" s="60">
        <v>1042.3</v>
      </c>
      <c r="F26" s="59">
        <v>7</v>
      </c>
      <c r="G26" s="60">
        <v>8</v>
      </c>
      <c r="H26" s="60">
        <v>1139.5</v>
      </c>
      <c r="I26" s="59">
        <v>6</v>
      </c>
      <c r="J26" s="60">
        <v>7.4</v>
      </c>
      <c r="K26" s="60">
        <v>1233.6</v>
      </c>
    </row>
    <row r="28" spans="1:28" ht="20.25" customHeight="1">
      <c r="A28" s="117" t="s">
        <v>104</v>
      </c>
      <c r="B28" s="117" t="s">
        <v>105</v>
      </c>
      <c r="C28" s="122" t="s">
        <v>52</v>
      </c>
      <c r="D28" s="123"/>
      <c r="E28" s="123"/>
      <c r="F28" s="122" t="s">
        <v>54</v>
      </c>
      <c r="G28" s="123"/>
      <c r="H28" s="123"/>
      <c r="I28" s="122" t="s">
        <v>56</v>
      </c>
      <c r="J28" s="123"/>
      <c r="K28" s="124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11" ht="12.75" customHeight="1">
      <c r="A29" s="121"/>
      <c r="B29" s="121"/>
      <c r="C29" s="117" t="s">
        <v>107</v>
      </c>
      <c r="D29" s="117" t="s">
        <v>108</v>
      </c>
      <c r="E29" s="117" t="s">
        <v>109</v>
      </c>
      <c r="F29" s="117" t="s">
        <v>107</v>
      </c>
      <c r="G29" s="117" t="s">
        <v>108</v>
      </c>
      <c r="H29" s="117" t="s">
        <v>109</v>
      </c>
      <c r="I29" s="117" t="s">
        <v>107</v>
      </c>
      <c r="J29" s="117" t="s">
        <v>108</v>
      </c>
      <c r="K29" s="117" t="s">
        <v>109</v>
      </c>
    </row>
    <row r="30" spans="1:11" ht="43.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1.25" customHeight="1">
      <c r="A31" s="58" t="s">
        <v>110</v>
      </c>
      <c r="B31" s="58" t="s">
        <v>111</v>
      </c>
      <c r="C31" s="59">
        <v>1</v>
      </c>
      <c r="D31" s="60">
        <v>1.4</v>
      </c>
      <c r="E31" s="60">
        <v>1372.1</v>
      </c>
      <c r="F31" s="59">
        <v>1</v>
      </c>
      <c r="G31" s="60">
        <v>1.4</v>
      </c>
      <c r="H31" s="60">
        <v>1417.7</v>
      </c>
      <c r="I31" s="59">
        <v>3137</v>
      </c>
      <c r="J31" s="60">
        <v>5405.2</v>
      </c>
      <c r="K31" s="60">
        <v>1723.1</v>
      </c>
    </row>
    <row r="32" spans="1:11" ht="11.25" customHeight="1">
      <c r="A32" s="58" t="s">
        <v>112</v>
      </c>
      <c r="B32" s="58" t="s">
        <v>113</v>
      </c>
      <c r="C32" s="59">
        <v>0</v>
      </c>
      <c r="D32" s="60">
        <v>0</v>
      </c>
      <c r="E32" s="60">
        <v>0</v>
      </c>
      <c r="F32" s="59">
        <v>0</v>
      </c>
      <c r="G32" s="60">
        <v>0</v>
      </c>
      <c r="H32" s="60">
        <v>0</v>
      </c>
      <c r="I32" s="59">
        <v>367</v>
      </c>
      <c r="J32" s="60">
        <v>631.6</v>
      </c>
      <c r="K32" s="60">
        <v>1721</v>
      </c>
    </row>
    <row r="33" spans="1:11" ht="11.25" customHeight="1">
      <c r="A33" s="58" t="s">
        <v>114</v>
      </c>
      <c r="B33" s="58" t="s">
        <v>115</v>
      </c>
      <c r="C33" s="59">
        <v>0</v>
      </c>
      <c r="D33" s="60">
        <v>0</v>
      </c>
      <c r="E33" s="60">
        <v>0</v>
      </c>
      <c r="F33" s="59">
        <v>0</v>
      </c>
      <c r="G33" s="60">
        <v>0</v>
      </c>
      <c r="H33" s="60">
        <v>0</v>
      </c>
      <c r="I33" s="59">
        <v>689</v>
      </c>
      <c r="J33" s="60">
        <v>1186.3</v>
      </c>
      <c r="K33" s="60">
        <v>1721.7</v>
      </c>
    </row>
    <row r="34" spans="1:11" ht="11.25" customHeight="1">
      <c r="A34" s="58" t="s">
        <v>116</v>
      </c>
      <c r="B34" s="58" t="s">
        <v>117</v>
      </c>
      <c r="C34" s="59">
        <v>1</v>
      </c>
      <c r="D34" s="60">
        <v>1.4</v>
      </c>
      <c r="E34" s="60">
        <v>1389.6</v>
      </c>
      <c r="F34" s="59">
        <v>0</v>
      </c>
      <c r="G34" s="60">
        <v>0</v>
      </c>
      <c r="H34" s="60">
        <v>0</v>
      </c>
      <c r="I34" s="59">
        <v>511</v>
      </c>
      <c r="J34" s="60">
        <v>877.8</v>
      </c>
      <c r="K34" s="60">
        <v>1717.9</v>
      </c>
    </row>
    <row r="35" spans="1:11" ht="11.25" customHeight="1">
      <c r="A35" s="58" t="s">
        <v>118</v>
      </c>
      <c r="B35" s="58" t="s">
        <v>119</v>
      </c>
      <c r="C35" s="59">
        <v>1</v>
      </c>
      <c r="D35" s="60">
        <v>1.3</v>
      </c>
      <c r="E35" s="60">
        <v>1321.3</v>
      </c>
      <c r="F35" s="59">
        <v>0</v>
      </c>
      <c r="G35" s="60">
        <v>0</v>
      </c>
      <c r="H35" s="60">
        <v>0</v>
      </c>
      <c r="I35" s="59">
        <v>882</v>
      </c>
      <c r="J35" s="60">
        <v>1519.5</v>
      </c>
      <c r="K35" s="60">
        <v>1722.8</v>
      </c>
    </row>
    <row r="36" spans="1:11" ht="11.25" customHeight="1">
      <c r="A36" s="58" t="s">
        <v>120</v>
      </c>
      <c r="B36" s="58" t="s">
        <v>121</v>
      </c>
      <c r="C36" s="59">
        <v>2</v>
      </c>
      <c r="D36" s="60">
        <v>2.7</v>
      </c>
      <c r="E36" s="60">
        <v>1334.5</v>
      </c>
      <c r="F36" s="59">
        <v>0</v>
      </c>
      <c r="G36" s="60">
        <v>0</v>
      </c>
      <c r="H36" s="60">
        <v>0</v>
      </c>
      <c r="I36" s="59">
        <v>628</v>
      </c>
      <c r="J36" s="60">
        <v>1079.2</v>
      </c>
      <c r="K36" s="60">
        <v>1718.5</v>
      </c>
    </row>
    <row r="37" spans="1:11" ht="11.25" customHeight="1">
      <c r="A37" s="58" t="s">
        <v>122</v>
      </c>
      <c r="B37" s="58" t="s">
        <v>123</v>
      </c>
      <c r="C37" s="59">
        <v>0</v>
      </c>
      <c r="D37" s="60">
        <v>0</v>
      </c>
      <c r="E37" s="60">
        <v>0</v>
      </c>
      <c r="F37" s="59">
        <v>0</v>
      </c>
      <c r="G37" s="60">
        <v>0</v>
      </c>
      <c r="H37" s="60">
        <v>0</v>
      </c>
      <c r="I37" s="59">
        <v>1047</v>
      </c>
      <c r="J37" s="60">
        <v>1800.7</v>
      </c>
      <c r="K37" s="60">
        <v>1719.8</v>
      </c>
    </row>
    <row r="38" spans="1:11" ht="11.25" customHeight="1">
      <c r="A38" s="58" t="s">
        <v>124</v>
      </c>
      <c r="B38" s="58" t="s">
        <v>125</v>
      </c>
      <c r="C38" s="59">
        <v>0</v>
      </c>
      <c r="D38" s="60">
        <v>0</v>
      </c>
      <c r="E38" s="60">
        <v>0</v>
      </c>
      <c r="F38" s="59">
        <v>0</v>
      </c>
      <c r="G38" s="60">
        <v>0</v>
      </c>
      <c r="H38" s="60">
        <v>0</v>
      </c>
      <c r="I38" s="59">
        <v>1789</v>
      </c>
      <c r="J38" s="60">
        <v>3073.3</v>
      </c>
      <c r="K38" s="60">
        <v>1717.9</v>
      </c>
    </row>
    <row r="39" spans="1:11" ht="11.25" customHeight="1">
      <c r="A39" s="119" t="s">
        <v>126</v>
      </c>
      <c r="B39" s="120"/>
      <c r="C39" s="59">
        <v>5</v>
      </c>
      <c r="D39" s="60">
        <v>6.8</v>
      </c>
      <c r="E39" s="60">
        <v>1350.4</v>
      </c>
      <c r="F39" s="59">
        <v>1</v>
      </c>
      <c r="G39" s="60">
        <v>1.4</v>
      </c>
      <c r="H39" s="60">
        <v>1417.7</v>
      </c>
      <c r="I39" s="59">
        <v>9050</v>
      </c>
      <c r="J39" s="60">
        <v>15573.7</v>
      </c>
      <c r="K39" s="60">
        <v>1720.9</v>
      </c>
    </row>
    <row r="41" spans="1:28" ht="21" customHeight="1">
      <c r="A41" s="117" t="s">
        <v>104</v>
      </c>
      <c r="B41" s="117" t="s">
        <v>105</v>
      </c>
      <c r="C41" s="122" t="s">
        <v>58</v>
      </c>
      <c r="D41" s="123"/>
      <c r="E41" s="123"/>
      <c r="F41" s="122" t="s">
        <v>60</v>
      </c>
      <c r="G41" s="123"/>
      <c r="H41" s="123"/>
      <c r="I41" s="122" t="s">
        <v>62</v>
      </c>
      <c r="J41" s="123"/>
      <c r="K41" s="124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11" ht="12.75" customHeight="1">
      <c r="A42" s="121"/>
      <c r="B42" s="121"/>
      <c r="C42" s="117" t="s">
        <v>107</v>
      </c>
      <c r="D42" s="117" t="s">
        <v>108</v>
      </c>
      <c r="E42" s="117" t="s">
        <v>109</v>
      </c>
      <c r="F42" s="117" t="s">
        <v>107</v>
      </c>
      <c r="G42" s="117" t="s">
        <v>108</v>
      </c>
      <c r="H42" s="117" t="s">
        <v>109</v>
      </c>
      <c r="I42" s="117" t="s">
        <v>107</v>
      </c>
      <c r="J42" s="117" t="s">
        <v>108</v>
      </c>
      <c r="K42" s="117" t="s">
        <v>109</v>
      </c>
    </row>
    <row r="43" spans="1:11" ht="40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ht="11.25" customHeight="1">
      <c r="A44" s="58" t="s">
        <v>110</v>
      </c>
      <c r="B44" s="58" t="s">
        <v>111</v>
      </c>
      <c r="C44" s="59">
        <v>11915</v>
      </c>
      <c r="D44" s="60">
        <v>26790</v>
      </c>
      <c r="E44" s="60">
        <v>2248.4</v>
      </c>
      <c r="F44" s="59">
        <v>2705</v>
      </c>
      <c r="G44" s="60">
        <v>9320.5</v>
      </c>
      <c r="H44" s="60">
        <v>3445.7</v>
      </c>
      <c r="I44" s="59">
        <v>1343</v>
      </c>
      <c r="J44" s="60">
        <v>5969.6</v>
      </c>
      <c r="K44" s="60">
        <v>4444.9</v>
      </c>
    </row>
    <row r="45" spans="1:11" ht="11.25" customHeight="1">
      <c r="A45" s="58" t="s">
        <v>112</v>
      </c>
      <c r="B45" s="58" t="s">
        <v>113</v>
      </c>
      <c r="C45" s="59">
        <v>1404</v>
      </c>
      <c r="D45" s="60">
        <v>3117.2</v>
      </c>
      <c r="E45" s="60">
        <v>2220.2</v>
      </c>
      <c r="F45" s="59">
        <v>256</v>
      </c>
      <c r="G45" s="60">
        <v>879.4</v>
      </c>
      <c r="H45" s="60">
        <v>3435.3</v>
      </c>
      <c r="I45" s="59">
        <v>84</v>
      </c>
      <c r="J45" s="60">
        <v>369.8</v>
      </c>
      <c r="K45" s="60">
        <v>4402.1</v>
      </c>
    </row>
    <row r="46" spans="1:11" ht="11.25" customHeight="1">
      <c r="A46" s="58" t="s">
        <v>114</v>
      </c>
      <c r="B46" s="58" t="s">
        <v>115</v>
      </c>
      <c r="C46" s="59">
        <v>1730</v>
      </c>
      <c r="D46" s="60">
        <v>3849.7</v>
      </c>
      <c r="E46" s="60">
        <v>2225.2</v>
      </c>
      <c r="F46" s="59">
        <v>358</v>
      </c>
      <c r="G46" s="60">
        <v>1238.1</v>
      </c>
      <c r="H46" s="60">
        <v>3458.3</v>
      </c>
      <c r="I46" s="59">
        <v>120</v>
      </c>
      <c r="J46" s="60">
        <v>529.8</v>
      </c>
      <c r="K46" s="60">
        <v>4415.2</v>
      </c>
    </row>
    <row r="47" spans="1:11" ht="11.25" customHeight="1">
      <c r="A47" s="58" t="s">
        <v>116</v>
      </c>
      <c r="B47" s="58" t="s">
        <v>117</v>
      </c>
      <c r="C47" s="59">
        <v>2027</v>
      </c>
      <c r="D47" s="60">
        <v>4467.3</v>
      </c>
      <c r="E47" s="60">
        <v>2203.9</v>
      </c>
      <c r="F47" s="59">
        <v>308</v>
      </c>
      <c r="G47" s="60">
        <v>1059.1</v>
      </c>
      <c r="H47" s="60">
        <v>3438.5</v>
      </c>
      <c r="I47" s="59">
        <v>112</v>
      </c>
      <c r="J47" s="60">
        <v>490.3</v>
      </c>
      <c r="K47" s="60">
        <v>4377.8</v>
      </c>
    </row>
    <row r="48" spans="1:11" ht="11.25" customHeight="1">
      <c r="A48" s="58" t="s">
        <v>118</v>
      </c>
      <c r="B48" s="58" t="s">
        <v>119</v>
      </c>
      <c r="C48" s="59">
        <v>3241</v>
      </c>
      <c r="D48" s="60">
        <v>7159.7</v>
      </c>
      <c r="E48" s="60">
        <v>2209.1</v>
      </c>
      <c r="F48" s="59">
        <v>530</v>
      </c>
      <c r="G48" s="60">
        <v>1818.2</v>
      </c>
      <c r="H48" s="60">
        <v>3430.6</v>
      </c>
      <c r="I48" s="59">
        <v>177</v>
      </c>
      <c r="J48" s="60">
        <v>775.1</v>
      </c>
      <c r="K48" s="60">
        <v>4379.3</v>
      </c>
    </row>
    <row r="49" spans="1:11" ht="11.25" customHeight="1">
      <c r="A49" s="58" t="s">
        <v>120</v>
      </c>
      <c r="B49" s="58" t="s">
        <v>121</v>
      </c>
      <c r="C49" s="59">
        <v>2017</v>
      </c>
      <c r="D49" s="60">
        <v>4479.2</v>
      </c>
      <c r="E49" s="60">
        <v>2220.7</v>
      </c>
      <c r="F49" s="59">
        <v>322</v>
      </c>
      <c r="G49" s="60">
        <v>1107.1</v>
      </c>
      <c r="H49" s="60">
        <v>3438.3</v>
      </c>
      <c r="I49" s="59">
        <v>154</v>
      </c>
      <c r="J49" s="60">
        <v>676.7</v>
      </c>
      <c r="K49" s="60">
        <v>4394.1</v>
      </c>
    </row>
    <row r="50" spans="1:11" ht="11.25" customHeight="1">
      <c r="A50" s="58" t="s">
        <v>122</v>
      </c>
      <c r="B50" s="58" t="s">
        <v>123</v>
      </c>
      <c r="C50" s="59">
        <v>2891</v>
      </c>
      <c r="D50" s="60">
        <v>6381.2</v>
      </c>
      <c r="E50" s="60">
        <v>2207.3</v>
      </c>
      <c r="F50" s="59">
        <v>492</v>
      </c>
      <c r="G50" s="60">
        <v>1695.9</v>
      </c>
      <c r="H50" s="60">
        <v>3446.9</v>
      </c>
      <c r="I50" s="59">
        <v>198</v>
      </c>
      <c r="J50" s="60">
        <v>873</v>
      </c>
      <c r="K50" s="60">
        <v>4409.2</v>
      </c>
    </row>
    <row r="51" spans="1:11" ht="11.25" customHeight="1">
      <c r="A51" s="58" t="s">
        <v>124</v>
      </c>
      <c r="B51" s="58" t="s">
        <v>125</v>
      </c>
      <c r="C51" s="59">
        <v>4483</v>
      </c>
      <c r="D51" s="60">
        <v>9968.9</v>
      </c>
      <c r="E51" s="60">
        <v>2223.7</v>
      </c>
      <c r="F51" s="59">
        <v>815</v>
      </c>
      <c r="G51" s="60">
        <v>2793.2</v>
      </c>
      <c r="H51" s="60">
        <v>3427.2</v>
      </c>
      <c r="I51" s="59">
        <v>355</v>
      </c>
      <c r="J51" s="60">
        <v>1577</v>
      </c>
      <c r="K51" s="60">
        <v>4442.3</v>
      </c>
    </row>
    <row r="52" spans="1:11" ht="11.25" customHeight="1">
      <c r="A52" s="119" t="s">
        <v>126</v>
      </c>
      <c r="B52" s="120"/>
      <c r="C52" s="59">
        <v>29708</v>
      </c>
      <c r="D52" s="60">
        <v>66213.1</v>
      </c>
      <c r="E52" s="60">
        <v>2228.8</v>
      </c>
      <c r="F52" s="59">
        <v>5786</v>
      </c>
      <c r="G52" s="60">
        <v>19911.5</v>
      </c>
      <c r="H52" s="60">
        <v>3441.3</v>
      </c>
      <c r="I52" s="59">
        <v>2543</v>
      </c>
      <c r="J52" s="60">
        <v>11261.3</v>
      </c>
      <c r="K52" s="60">
        <v>4428.4</v>
      </c>
    </row>
    <row r="54" spans="1:28" ht="19.5" customHeight="1">
      <c r="A54" s="117" t="s">
        <v>104</v>
      </c>
      <c r="B54" s="117" t="s">
        <v>105</v>
      </c>
      <c r="C54" s="122" t="s">
        <v>64</v>
      </c>
      <c r="D54" s="123"/>
      <c r="E54" s="123"/>
      <c r="F54" s="122" t="s">
        <v>66</v>
      </c>
      <c r="G54" s="123"/>
      <c r="H54" s="12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8" ht="12.75" customHeight="1">
      <c r="A55" s="121"/>
      <c r="B55" s="121"/>
      <c r="C55" s="117" t="s">
        <v>107</v>
      </c>
      <c r="D55" s="117" t="s">
        <v>108</v>
      </c>
      <c r="E55" s="117" t="s">
        <v>109</v>
      </c>
      <c r="F55" s="117" t="s">
        <v>107</v>
      </c>
      <c r="G55" s="117" t="s">
        <v>108</v>
      </c>
      <c r="H55" s="117" t="s">
        <v>109</v>
      </c>
    </row>
    <row r="56" spans="1:8" ht="48" customHeight="1">
      <c r="A56" s="118"/>
      <c r="B56" s="118"/>
      <c r="C56" s="118"/>
      <c r="D56" s="118"/>
      <c r="E56" s="118"/>
      <c r="F56" s="118"/>
      <c r="G56" s="118"/>
      <c r="H56" s="118"/>
    </row>
    <row r="57" spans="1:8" ht="11.25" customHeight="1">
      <c r="A57" s="58" t="s">
        <v>110</v>
      </c>
      <c r="B57" s="58" t="s">
        <v>111</v>
      </c>
      <c r="C57" s="59">
        <v>1750</v>
      </c>
      <c r="D57" s="60">
        <v>11650.6</v>
      </c>
      <c r="E57" s="60">
        <v>6657.5</v>
      </c>
      <c r="F57" s="59">
        <v>303</v>
      </c>
      <c r="G57" s="60">
        <v>4143.7</v>
      </c>
      <c r="H57" s="60">
        <v>13675.7</v>
      </c>
    </row>
    <row r="58" spans="1:8" ht="11.25" customHeight="1">
      <c r="A58" s="58" t="s">
        <v>112</v>
      </c>
      <c r="B58" s="58" t="s">
        <v>113</v>
      </c>
      <c r="C58" s="59">
        <v>77</v>
      </c>
      <c r="D58" s="60">
        <v>494.3</v>
      </c>
      <c r="E58" s="60">
        <v>6419</v>
      </c>
      <c r="F58" s="59">
        <v>4</v>
      </c>
      <c r="G58" s="60">
        <v>52</v>
      </c>
      <c r="H58" s="60">
        <v>12994.5</v>
      </c>
    </row>
    <row r="59" spans="1:8" ht="11.25" customHeight="1">
      <c r="A59" s="58" t="s">
        <v>114</v>
      </c>
      <c r="B59" s="58" t="s">
        <v>115</v>
      </c>
      <c r="C59" s="59">
        <v>98</v>
      </c>
      <c r="D59" s="60">
        <v>640.9</v>
      </c>
      <c r="E59" s="60">
        <v>6539.4</v>
      </c>
      <c r="F59" s="59">
        <v>8</v>
      </c>
      <c r="G59" s="60">
        <v>95.8</v>
      </c>
      <c r="H59" s="60">
        <v>11976.5</v>
      </c>
    </row>
    <row r="60" spans="1:8" ht="11.25" customHeight="1">
      <c r="A60" s="58" t="s">
        <v>116</v>
      </c>
      <c r="B60" s="58" t="s">
        <v>117</v>
      </c>
      <c r="C60" s="59">
        <v>84</v>
      </c>
      <c r="D60" s="60">
        <v>545.9</v>
      </c>
      <c r="E60" s="60">
        <v>6498.3</v>
      </c>
      <c r="F60" s="59">
        <v>8</v>
      </c>
      <c r="G60" s="60">
        <v>88.1</v>
      </c>
      <c r="H60" s="60">
        <v>11009.7</v>
      </c>
    </row>
    <row r="61" spans="1:8" ht="11.25" customHeight="1">
      <c r="A61" s="58" t="s">
        <v>118</v>
      </c>
      <c r="B61" s="58" t="s">
        <v>119</v>
      </c>
      <c r="C61" s="59">
        <v>165</v>
      </c>
      <c r="D61" s="60">
        <v>1071.9</v>
      </c>
      <c r="E61" s="60">
        <v>6496.5</v>
      </c>
      <c r="F61" s="59">
        <v>14</v>
      </c>
      <c r="G61" s="60">
        <v>175</v>
      </c>
      <c r="H61" s="60">
        <v>12502.8</v>
      </c>
    </row>
    <row r="62" spans="1:8" ht="11.25" customHeight="1">
      <c r="A62" s="58" t="s">
        <v>120</v>
      </c>
      <c r="B62" s="58" t="s">
        <v>121</v>
      </c>
      <c r="C62" s="59">
        <v>127</v>
      </c>
      <c r="D62" s="60">
        <v>853.7</v>
      </c>
      <c r="E62" s="60">
        <v>6722.4</v>
      </c>
      <c r="F62" s="59">
        <v>13</v>
      </c>
      <c r="G62" s="60">
        <v>201.6</v>
      </c>
      <c r="H62" s="60">
        <v>15507.8</v>
      </c>
    </row>
    <row r="63" spans="1:8" ht="11.25" customHeight="1">
      <c r="A63" s="58" t="s">
        <v>122</v>
      </c>
      <c r="B63" s="58" t="s">
        <v>123</v>
      </c>
      <c r="C63" s="59">
        <v>169</v>
      </c>
      <c r="D63" s="60">
        <v>1129.3</v>
      </c>
      <c r="E63" s="60">
        <v>6682.3</v>
      </c>
      <c r="F63" s="59">
        <v>14</v>
      </c>
      <c r="G63" s="60">
        <v>171.8</v>
      </c>
      <c r="H63" s="60">
        <v>12268.1</v>
      </c>
    </row>
    <row r="64" spans="1:8" ht="11.25" customHeight="1">
      <c r="A64" s="58" t="s">
        <v>124</v>
      </c>
      <c r="B64" s="58" t="s">
        <v>125</v>
      </c>
      <c r="C64" s="59">
        <v>317</v>
      </c>
      <c r="D64" s="60">
        <v>2015.9</v>
      </c>
      <c r="E64" s="60">
        <v>6359.2</v>
      </c>
      <c r="F64" s="59">
        <v>27</v>
      </c>
      <c r="G64" s="60">
        <v>433.2</v>
      </c>
      <c r="H64" s="60">
        <v>16044.3</v>
      </c>
    </row>
    <row r="65" spans="1:8" ht="11.25" customHeight="1">
      <c r="A65" s="119" t="s">
        <v>126</v>
      </c>
      <c r="B65" s="120"/>
      <c r="C65" s="59">
        <v>2787</v>
      </c>
      <c r="D65" s="60">
        <v>18402.4</v>
      </c>
      <c r="E65" s="60">
        <v>6602.9</v>
      </c>
      <c r="F65" s="59">
        <v>391</v>
      </c>
      <c r="G65" s="60">
        <v>5361.2</v>
      </c>
      <c r="H65" s="60">
        <v>13711.5</v>
      </c>
    </row>
  </sheetData>
  <mergeCells count="72">
    <mergeCell ref="I2:K2"/>
    <mergeCell ref="C3:C4"/>
    <mergeCell ref="D3:D4"/>
    <mergeCell ref="E3:E4"/>
    <mergeCell ref="F3:F4"/>
    <mergeCell ref="A13:B13"/>
    <mergeCell ref="A1:F1"/>
    <mergeCell ref="A2:A4"/>
    <mergeCell ref="B2:B4"/>
    <mergeCell ref="C2:E2"/>
    <mergeCell ref="F2:H2"/>
    <mergeCell ref="G3:G4"/>
    <mergeCell ref="H3:H4"/>
    <mergeCell ref="I3:I4"/>
    <mergeCell ref="J3:J4"/>
    <mergeCell ref="K3:K4"/>
    <mergeCell ref="A28:A30"/>
    <mergeCell ref="B28:B30"/>
    <mergeCell ref="C28:E28"/>
    <mergeCell ref="F28:H28"/>
    <mergeCell ref="I28:K28"/>
    <mergeCell ref="H16:H17"/>
    <mergeCell ref="I16:I17"/>
    <mergeCell ref="J16:J17"/>
    <mergeCell ref="K16:K17"/>
    <mergeCell ref="A26:B26"/>
    <mergeCell ref="A15:A17"/>
    <mergeCell ref="B15:B17"/>
    <mergeCell ref="C15:E15"/>
    <mergeCell ref="F15:H15"/>
    <mergeCell ref="I15:K15"/>
    <mergeCell ref="C16:C17"/>
    <mergeCell ref="D16:D17"/>
    <mergeCell ref="E16:E17"/>
    <mergeCell ref="F16:F17"/>
    <mergeCell ref="G16:G17"/>
    <mergeCell ref="I29:I30"/>
    <mergeCell ref="J29:J30"/>
    <mergeCell ref="K29:K30"/>
    <mergeCell ref="A39:B39"/>
    <mergeCell ref="A41:A43"/>
    <mergeCell ref="B41:B43"/>
    <mergeCell ref="C41:E41"/>
    <mergeCell ref="F41:H41"/>
    <mergeCell ref="I41:K41"/>
    <mergeCell ref="C42:C43"/>
    <mergeCell ref="C29:C30"/>
    <mergeCell ref="D29:D30"/>
    <mergeCell ref="E29:E30"/>
    <mergeCell ref="F29:F30"/>
    <mergeCell ref="G29:G30"/>
    <mergeCell ref="H29:H30"/>
    <mergeCell ref="K42:K43"/>
    <mergeCell ref="A52:B52"/>
    <mergeCell ref="A54:A56"/>
    <mergeCell ref="B54:B56"/>
    <mergeCell ref="C54:E54"/>
    <mergeCell ref="F54:H54"/>
    <mergeCell ref="C55:C56"/>
    <mergeCell ref="D55:D56"/>
    <mergeCell ref="E55:E56"/>
    <mergeCell ref="D42:D43"/>
    <mergeCell ref="E42:E43"/>
    <mergeCell ref="F42:F43"/>
    <mergeCell ref="G42:G43"/>
    <mergeCell ref="H42:H43"/>
    <mergeCell ref="I42:I43"/>
    <mergeCell ref="F55:F56"/>
    <mergeCell ref="G55:G56"/>
    <mergeCell ref="H55:H56"/>
    <mergeCell ref="A65:B65"/>
    <mergeCell ref="J42:J43"/>
  </mergeCells>
  <printOptions/>
  <pageMargins left="0.75" right="0.75" top="1" bottom="1" header="0.5" footer="0.5"/>
  <pageSetup horizontalDpi="600" verticalDpi="600" orientation="landscape" paperSize="9"/>
  <rowBreaks count="5" manualBreakCount="5">
    <brk id="14" max="16383" man="1"/>
    <brk id="27" max="16383" man="1"/>
    <brk id="40" max="16383" man="1"/>
    <brk id="53" max="16383" man="1"/>
    <brk id="6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F29" sqref="F29"/>
    </sheetView>
  </sheetViews>
  <sheetFormatPr defaultColWidth="9.33203125" defaultRowHeight="11.25" customHeight="1"/>
  <cols>
    <col min="1" max="1" width="3.660156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7" customWidth="1"/>
    <col min="11" max="11" width="10.33203125" style="63" customWidth="1"/>
    <col min="12" max="12" width="9.16015625" style="48" customWidth="1"/>
    <col min="13" max="13" width="31.33203125" style="64" customWidth="1"/>
    <col min="14" max="16384" width="9.33203125" style="49" customWidth="1"/>
  </cols>
  <sheetData>
    <row r="1" spans="1:7" ht="11.25" customHeight="1">
      <c r="A1" s="125" t="s">
        <v>143</v>
      </c>
      <c r="B1" s="125"/>
      <c r="C1" s="125"/>
      <c r="D1" s="125"/>
      <c r="E1" s="125"/>
      <c r="F1" s="125"/>
      <c r="G1" s="54"/>
    </row>
    <row r="2" spans="1:11" ht="23.25" customHeight="1">
      <c r="A2" s="117" t="s">
        <v>104</v>
      </c>
      <c r="B2" s="117" t="s">
        <v>105</v>
      </c>
      <c r="C2" s="122" t="s">
        <v>106</v>
      </c>
      <c r="D2" s="123"/>
      <c r="E2" s="124"/>
      <c r="F2" s="122" t="s">
        <v>128</v>
      </c>
      <c r="G2" s="123"/>
      <c r="H2" s="124"/>
      <c r="I2" s="122" t="s">
        <v>129</v>
      </c>
      <c r="J2" s="123"/>
      <c r="K2" s="124"/>
    </row>
    <row r="3" spans="1:11" ht="28.5" customHeight="1">
      <c r="A3" s="121"/>
      <c r="B3" s="121"/>
      <c r="C3" s="117" t="s">
        <v>107</v>
      </c>
      <c r="D3" s="117" t="s">
        <v>108</v>
      </c>
      <c r="E3" s="117" t="s">
        <v>109</v>
      </c>
      <c r="F3" s="117" t="s">
        <v>107</v>
      </c>
      <c r="G3" s="117" t="s">
        <v>108</v>
      </c>
      <c r="H3" s="117" t="s">
        <v>109</v>
      </c>
      <c r="I3" s="117" t="s">
        <v>107</v>
      </c>
      <c r="J3" s="117" t="s">
        <v>108</v>
      </c>
      <c r="K3" s="117" t="s">
        <v>109</v>
      </c>
    </row>
    <row r="4" spans="1:11" ht="21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2.75" customHeight="1">
      <c r="A5" s="58" t="s">
        <v>110</v>
      </c>
      <c r="B5" s="58" t="s">
        <v>111</v>
      </c>
      <c r="C5" s="65">
        <v>21240</v>
      </c>
      <c r="D5" s="66">
        <v>63367.9</v>
      </c>
      <c r="E5" s="67">
        <v>2983.4</v>
      </c>
      <c r="F5" s="65">
        <v>15032</v>
      </c>
      <c r="G5" s="66">
        <v>48050.3</v>
      </c>
      <c r="H5" s="66">
        <v>3196.5</v>
      </c>
      <c r="I5" s="65">
        <v>4930</v>
      </c>
      <c r="J5" s="66">
        <v>11757.7</v>
      </c>
      <c r="K5" s="66">
        <v>2384.9</v>
      </c>
    </row>
    <row r="6" spans="1:11" ht="12.75" customHeight="1">
      <c r="A6" s="58" t="s">
        <v>112</v>
      </c>
      <c r="B6" s="58" t="s">
        <v>113</v>
      </c>
      <c r="C6" s="65">
        <v>2220</v>
      </c>
      <c r="D6" s="66">
        <v>5571.4</v>
      </c>
      <c r="E6" s="67">
        <v>2509.6</v>
      </c>
      <c r="F6" s="65">
        <v>1382</v>
      </c>
      <c r="G6" s="66">
        <v>3753.9</v>
      </c>
      <c r="H6" s="66">
        <v>2716.3</v>
      </c>
      <c r="I6" s="65">
        <v>645</v>
      </c>
      <c r="J6" s="66">
        <v>1431.7</v>
      </c>
      <c r="K6" s="66">
        <v>2219.7</v>
      </c>
    </row>
    <row r="7" spans="1:11" ht="12.75" customHeight="1">
      <c r="A7" s="58" t="s">
        <v>114</v>
      </c>
      <c r="B7" s="58" t="s">
        <v>115</v>
      </c>
      <c r="C7" s="65">
        <v>3032</v>
      </c>
      <c r="D7" s="66">
        <v>7570.6</v>
      </c>
      <c r="E7" s="67">
        <v>2496.9</v>
      </c>
      <c r="F7" s="65">
        <v>2006</v>
      </c>
      <c r="G7" s="66">
        <v>5360.5</v>
      </c>
      <c r="H7" s="66">
        <v>2672.3</v>
      </c>
      <c r="I7" s="65">
        <v>799</v>
      </c>
      <c r="J7" s="66">
        <v>1758</v>
      </c>
      <c r="K7" s="66">
        <v>2200.3</v>
      </c>
    </row>
    <row r="8" spans="1:11" ht="12.75" customHeight="1">
      <c r="A8" s="58" t="s">
        <v>116</v>
      </c>
      <c r="B8" s="58" t="s">
        <v>117</v>
      </c>
      <c r="C8" s="65">
        <v>3079</v>
      </c>
      <c r="D8" s="66">
        <v>7558.7</v>
      </c>
      <c r="E8" s="67">
        <v>2454.9</v>
      </c>
      <c r="F8" s="65">
        <v>1786</v>
      </c>
      <c r="G8" s="66">
        <v>4824</v>
      </c>
      <c r="H8" s="66">
        <v>2701</v>
      </c>
      <c r="I8" s="65">
        <v>1062</v>
      </c>
      <c r="J8" s="66">
        <v>2301.8</v>
      </c>
      <c r="K8" s="66">
        <v>2167.4</v>
      </c>
    </row>
    <row r="9" spans="1:11" ht="12.75" customHeight="1">
      <c r="A9" s="58" t="s">
        <v>118</v>
      </c>
      <c r="B9" s="58" t="s">
        <v>119</v>
      </c>
      <c r="C9" s="65">
        <v>5046</v>
      </c>
      <c r="D9" s="66">
        <v>12558</v>
      </c>
      <c r="E9" s="67">
        <v>2488.7</v>
      </c>
      <c r="F9" s="65">
        <v>3020</v>
      </c>
      <c r="G9" s="66">
        <v>8177.9</v>
      </c>
      <c r="H9" s="66">
        <v>2707.9</v>
      </c>
      <c r="I9" s="65">
        <v>1704</v>
      </c>
      <c r="J9" s="66">
        <v>3723</v>
      </c>
      <c r="K9" s="66">
        <v>2184.9</v>
      </c>
    </row>
    <row r="10" spans="1:11" ht="12.75" customHeight="1">
      <c r="A10" s="58" t="s">
        <v>120</v>
      </c>
      <c r="B10" s="58" t="s">
        <v>121</v>
      </c>
      <c r="C10" s="65">
        <v>3313</v>
      </c>
      <c r="D10" s="66">
        <v>8448.7</v>
      </c>
      <c r="E10" s="67">
        <v>2550.2</v>
      </c>
      <c r="F10" s="65">
        <v>2127</v>
      </c>
      <c r="G10" s="66">
        <v>5874.3</v>
      </c>
      <c r="H10" s="66">
        <v>2761.8</v>
      </c>
      <c r="I10" s="65">
        <v>857</v>
      </c>
      <c r="J10" s="66">
        <v>1928.3</v>
      </c>
      <c r="K10" s="66">
        <v>2250.1</v>
      </c>
    </row>
    <row r="11" spans="1:11" ht="12.75" customHeight="1">
      <c r="A11" s="58" t="s">
        <v>122</v>
      </c>
      <c r="B11" s="58" t="s">
        <v>123</v>
      </c>
      <c r="C11" s="65">
        <v>4866</v>
      </c>
      <c r="D11" s="66">
        <v>12106.7</v>
      </c>
      <c r="E11" s="67">
        <v>2488</v>
      </c>
      <c r="F11" s="65">
        <v>2952</v>
      </c>
      <c r="G11" s="66">
        <v>7938.5</v>
      </c>
      <c r="H11" s="66">
        <v>2689.2</v>
      </c>
      <c r="I11" s="65">
        <v>1475</v>
      </c>
      <c r="J11" s="66">
        <v>3292.5</v>
      </c>
      <c r="K11" s="66">
        <v>2232.2</v>
      </c>
    </row>
    <row r="12" spans="1:11" ht="12.75" customHeight="1">
      <c r="A12" s="58" t="s">
        <v>124</v>
      </c>
      <c r="B12" s="58" t="s">
        <v>125</v>
      </c>
      <c r="C12" s="65">
        <v>7817</v>
      </c>
      <c r="D12" s="66">
        <v>19891.8</v>
      </c>
      <c r="E12" s="67">
        <v>2544.7</v>
      </c>
      <c r="F12" s="65">
        <v>5290</v>
      </c>
      <c r="G12" s="66">
        <v>14264</v>
      </c>
      <c r="H12" s="66">
        <v>2696.4</v>
      </c>
      <c r="I12" s="65">
        <v>2044</v>
      </c>
      <c r="J12" s="66">
        <v>4525.1</v>
      </c>
      <c r="K12" s="66">
        <v>2213.8</v>
      </c>
    </row>
    <row r="13" spans="1:11" ht="11.25" customHeight="1">
      <c r="A13" s="119" t="s">
        <v>126</v>
      </c>
      <c r="B13" s="120"/>
      <c r="C13" s="65">
        <v>50613</v>
      </c>
      <c r="D13" s="66">
        <v>137073.7</v>
      </c>
      <c r="E13" s="67">
        <v>2708.27</v>
      </c>
      <c r="F13" s="65">
        <v>33595</v>
      </c>
      <c r="G13" s="66">
        <v>98243.5</v>
      </c>
      <c r="H13" s="66">
        <v>2924.3</v>
      </c>
      <c r="I13" s="65">
        <v>13516</v>
      </c>
      <c r="J13" s="66">
        <v>30718.1</v>
      </c>
      <c r="K13" s="66">
        <v>2272.7</v>
      </c>
    </row>
    <row r="15" spans="1:11" ht="24" customHeight="1">
      <c r="A15" s="117" t="s">
        <v>104</v>
      </c>
      <c r="B15" s="117" t="s">
        <v>105</v>
      </c>
      <c r="C15" s="122" t="s">
        <v>130</v>
      </c>
      <c r="D15" s="123"/>
      <c r="E15" s="124"/>
      <c r="F15" s="122" t="s">
        <v>131</v>
      </c>
      <c r="G15" s="123"/>
      <c r="H15" s="124"/>
      <c r="I15" s="122" t="s">
        <v>132</v>
      </c>
      <c r="J15" s="123"/>
      <c r="K15" s="124"/>
    </row>
    <row r="16" spans="1:11" ht="12.75" customHeight="1">
      <c r="A16" s="121"/>
      <c r="B16" s="121"/>
      <c r="C16" s="117" t="s">
        <v>107</v>
      </c>
      <c r="D16" s="117" t="s">
        <v>108</v>
      </c>
      <c r="E16" s="117" t="s">
        <v>109</v>
      </c>
      <c r="F16" s="117" t="s">
        <v>107</v>
      </c>
      <c r="G16" s="117" t="s">
        <v>108</v>
      </c>
      <c r="H16" s="117" t="s">
        <v>109</v>
      </c>
      <c r="I16" s="117" t="s">
        <v>107</v>
      </c>
      <c r="J16" s="117" t="s">
        <v>108</v>
      </c>
      <c r="K16" s="117" t="s">
        <v>109</v>
      </c>
    </row>
    <row r="17" spans="1:11" ht="43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1.25" customHeight="1">
      <c r="A18" s="58" t="s">
        <v>110</v>
      </c>
      <c r="B18" s="58" t="s">
        <v>111</v>
      </c>
      <c r="C18" s="65">
        <v>606</v>
      </c>
      <c r="D18" s="66">
        <v>1189.5</v>
      </c>
      <c r="E18" s="66">
        <v>1962.9</v>
      </c>
      <c r="F18" s="65">
        <v>485</v>
      </c>
      <c r="G18" s="66">
        <v>1632.6</v>
      </c>
      <c r="H18" s="66">
        <v>3366.2</v>
      </c>
      <c r="I18" s="65">
        <v>178</v>
      </c>
      <c r="J18" s="66">
        <v>305.2</v>
      </c>
      <c r="K18" s="66">
        <v>1714.8</v>
      </c>
    </row>
    <row r="19" spans="1:11" ht="11.25" customHeight="1">
      <c r="A19" s="58" t="s">
        <v>112</v>
      </c>
      <c r="B19" s="58" t="s">
        <v>113</v>
      </c>
      <c r="C19" s="65">
        <v>123</v>
      </c>
      <c r="D19" s="66">
        <v>222.8</v>
      </c>
      <c r="E19" s="66">
        <v>1811.4</v>
      </c>
      <c r="F19" s="65">
        <v>51</v>
      </c>
      <c r="G19" s="66">
        <v>130.4</v>
      </c>
      <c r="H19" s="66">
        <v>2557.4</v>
      </c>
      <c r="I19" s="65">
        <v>19</v>
      </c>
      <c r="J19" s="66">
        <v>32.5</v>
      </c>
      <c r="K19" s="66">
        <v>1712</v>
      </c>
    </row>
    <row r="20" spans="1:11" ht="11.25" customHeight="1">
      <c r="A20" s="58" t="s">
        <v>114</v>
      </c>
      <c r="B20" s="58" t="s">
        <v>115</v>
      </c>
      <c r="C20" s="65">
        <v>132</v>
      </c>
      <c r="D20" s="66">
        <v>241.1</v>
      </c>
      <c r="E20" s="66">
        <v>1826.8</v>
      </c>
      <c r="F20" s="65">
        <v>66</v>
      </c>
      <c r="G20" s="66">
        <v>161.2</v>
      </c>
      <c r="H20" s="66">
        <v>2443.1</v>
      </c>
      <c r="I20" s="65">
        <v>29</v>
      </c>
      <c r="J20" s="66">
        <v>49.6</v>
      </c>
      <c r="K20" s="66">
        <v>1712</v>
      </c>
    </row>
    <row r="21" spans="1:11" ht="11.25" customHeight="1">
      <c r="A21" s="58" t="s">
        <v>116</v>
      </c>
      <c r="B21" s="58" t="s">
        <v>117</v>
      </c>
      <c r="C21" s="65">
        <v>140</v>
      </c>
      <c r="D21" s="66">
        <v>245.3</v>
      </c>
      <c r="E21" s="66">
        <v>1752</v>
      </c>
      <c r="F21" s="65">
        <v>63</v>
      </c>
      <c r="G21" s="66">
        <v>139.8</v>
      </c>
      <c r="H21" s="66">
        <v>2218.8</v>
      </c>
      <c r="I21" s="65">
        <v>28</v>
      </c>
      <c r="J21" s="66">
        <v>47.9</v>
      </c>
      <c r="K21" s="66">
        <v>1712</v>
      </c>
    </row>
    <row r="22" spans="1:11" ht="11.25" customHeight="1">
      <c r="A22" s="58" t="s">
        <v>118</v>
      </c>
      <c r="B22" s="58" t="s">
        <v>119</v>
      </c>
      <c r="C22" s="65">
        <v>179</v>
      </c>
      <c r="D22" s="66">
        <v>327.8</v>
      </c>
      <c r="E22" s="66">
        <v>1831.4</v>
      </c>
      <c r="F22" s="65">
        <v>109</v>
      </c>
      <c r="G22" s="66">
        <v>271</v>
      </c>
      <c r="H22" s="66">
        <v>2486.7</v>
      </c>
      <c r="I22" s="65">
        <v>34</v>
      </c>
      <c r="J22" s="66">
        <v>58.2</v>
      </c>
      <c r="K22" s="66">
        <v>1712</v>
      </c>
    </row>
    <row r="23" spans="1:11" ht="11.25" customHeight="1">
      <c r="A23" s="58" t="s">
        <v>120</v>
      </c>
      <c r="B23" s="58" t="s">
        <v>121</v>
      </c>
      <c r="C23" s="65">
        <v>223</v>
      </c>
      <c r="D23" s="66">
        <v>386.5</v>
      </c>
      <c r="E23" s="66">
        <v>1733.2</v>
      </c>
      <c r="F23" s="65">
        <v>83</v>
      </c>
      <c r="G23" s="66">
        <v>173.7</v>
      </c>
      <c r="H23" s="66">
        <v>2092.7</v>
      </c>
      <c r="I23" s="65">
        <v>22</v>
      </c>
      <c r="J23" s="66">
        <v>37.7</v>
      </c>
      <c r="K23" s="66">
        <v>1712</v>
      </c>
    </row>
    <row r="24" spans="1:11" ht="11.25" customHeight="1">
      <c r="A24" s="58" t="s">
        <v>122</v>
      </c>
      <c r="B24" s="58" t="s">
        <v>123</v>
      </c>
      <c r="C24" s="65">
        <v>262</v>
      </c>
      <c r="D24" s="66">
        <v>466.6</v>
      </c>
      <c r="E24" s="66">
        <v>1780.9</v>
      </c>
      <c r="F24" s="65">
        <v>123</v>
      </c>
      <c r="G24" s="66">
        <v>316.7</v>
      </c>
      <c r="H24" s="66">
        <v>2574.7</v>
      </c>
      <c r="I24" s="65">
        <v>54</v>
      </c>
      <c r="J24" s="66">
        <v>92.4</v>
      </c>
      <c r="K24" s="66">
        <v>1710.6</v>
      </c>
    </row>
    <row r="25" spans="1:11" ht="11.25" customHeight="1">
      <c r="A25" s="58" t="s">
        <v>124</v>
      </c>
      <c r="B25" s="58" t="s">
        <v>125</v>
      </c>
      <c r="C25" s="65">
        <v>300</v>
      </c>
      <c r="D25" s="66">
        <v>580.9</v>
      </c>
      <c r="E25" s="66">
        <v>1936.3</v>
      </c>
      <c r="F25" s="65">
        <v>114</v>
      </c>
      <c r="G25" s="66">
        <v>262.5</v>
      </c>
      <c r="H25" s="66">
        <v>2302.9</v>
      </c>
      <c r="I25" s="65">
        <v>66</v>
      </c>
      <c r="J25" s="66">
        <v>113</v>
      </c>
      <c r="K25" s="66">
        <v>1712</v>
      </c>
    </row>
    <row r="26" spans="1:11" ht="11.25" customHeight="1">
      <c r="A26" s="119" t="s">
        <v>126</v>
      </c>
      <c r="B26" s="120"/>
      <c r="C26" s="65">
        <v>1965</v>
      </c>
      <c r="D26" s="66">
        <v>3660.5</v>
      </c>
      <c r="E26" s="66">
        <v>1862.9</v>
      </c>
      <c r="F26" s="65">
        <v>1094</v>
      </c>
      <c r="G26" s="66">
        <v>3088</v>
      </c>
      <c r="H26" s="66">
        <v>2822.7</v>
      </c>
      <c r="I26" s="65">
        <v>430</v>
      </c>
      <c r="J26" s="66">
        <v>736.6</v>
      </c>
      <c r="K26" s="66">
        <v>1713</v>
      </c>
    </row>
    <row r="28" spans="1:13" ht="21" customHeight="1">
      <c r="A28" s="117" t="s">
        <v>104</v>
      </c>
      <c r="B28" s="117" t="s">
        <v>105</v>
      </c>
      <c r="C28" s="122" t="s">
        <v>133</v>
      </c>
      <c r="D28" s="123"/>
      <c r="E28" s="124"/>
      <c r="F28" s="55"/>
      <c r="G28" s="55"/>
      <c r="H28" s="55"/>
      <c r="I28" s="47"/>
      <c r="J28" s="63"/>
      <c r="K28" s="48"/>
      <c r="L28" s="49"/>
      <c r="M28" s="49"/>
    </row>
    <row r="29" spans="1:13" ht="11.25" customHeight="1">
      <c r="A29" s="121"/>
      <c r="B29" s="121"/>
      <c r="C29" s="117" t="s">
        <v>107</v>
      </c>
      <c r="D29" s="117" t="s">
        <v>108</v>
      </c>
      <c r="E29" s="117" t="s">
        <v>109</v>
      </c>
      <c r="I29" s="47"/>
      <c r="J29" s="63"/>
      <c r="K29" s="48"/>
      <c r="L29" s="49"/>
      <c r="M29" s="49"/>
    </row>
    <row r="30" spans="1:13" ht="41.25" customHeight="1">
      <c r="A30" s="118"/>
      <c r="B30" s="118"/>
      <c r="C30" s="118"/>
      <c r="D30" s="118"/>
      <c r="E30" s="118"/>
      <c r="I30" s="47"/>
      <c r="J30" s="63"/>
      <c r="K30" s="48"/>
      <c r="L30" s="64"/>
      <c r="M30" s="49"/>
    </row>
    <row r="31" spans="1:13" ht="11.25" customHeight="1">
      <c r="A31" s="58" t="s">
        <v>110</v>
      </c>
      <c r="B31" s="58" t="s">
        <v>111</v>
      </c>
      <c r="C31" s="65">
        <v>9</v>
      </c>
      <c r="D31" s="66">
        <v>432.5</v>
      </c>
      <c r="E31" s="66">
        <v>48052.1</v>
      </c>
      <c r="I31" s="47"/>
      <c r="J31" s="63"/>
      <c r="K31" s="48"/>
      <c r="L31" s="64"/>
      <c r="M31" s="49"/>
    </row>
    <row r="32" spans="1:13" ht="11.25" customHeight="1">
      <c r="A32" s="58" t="s">
        <v>112</v>
      </c>
      <c r="B32" s="58" t="s">
        <v>113</v>
      </c>
      <c r="C32" s="65">
        <v>0</v>
      </c>
      <c r="D32" s="66">
        <v>0</v>
      </c>
      <c r="E32" s="66">
        <v>0</v>
      </c>
      <c r="I32" s="47"/>
      <c r="J32" s="63"/>
      <c r="K32" s="48"/>
      <c r="L32" s="64"/>
      <c r="M32" s="49"/>
    </row>
    <row r="33" spans="1:13" ht="11.25" customHeight="1">
      <c r="A33" s="58" t="s">
        <v>114</v>
      </c>
      <c r="B33" s="58" t="s">
        <v>115</v>
      </c>
      <c r="C33" s="65">
        <v>0</v>
      </c>
      <c r="D33" s="66">
        <v>0</v>
      </c>
      <c r="E33" s="66">
        <v>0</v>
      </c>
      <c r="I33" s="47"/>
      <c r="J33" s="63"/>
      <c r="K33" s="48"/>
      <c r="L33" s="64"/>
      <c r="M33" s="49"/>
    </row>
    <row r="34" spans="1:13" ht="11.25" customHeight="1">
      <c r="A34" s="58" t="s">
        <v>116</v>
      </c>
      <c r="B34" s="58" t="s">
        <v>117</v>
      </c>
      <c r="C34" s="65">
        <v>0</v>
      </c>
      <c r="D34" s="66">
        <v>0</v>
      </c>
      <c r="E34" s="66">
        <v>0</v>
      </c>
      <c r="I34" s="47"/>
      <c r="J34" s="63"/>
      <c r="K34" s="48"/>
      <c r="L34" s="64"/>
      <c r="M34" s="49"/>
    </row>
    <row r="35" spans="1:13" ht="11.25" customHeight="1">
      <c r="A35" s="58" t="s">
        <v>118</v>
      </c>
      <c r="B35" s="58" t="s">
        <v>119</v>
      </c>
      <c r="C35" s="65">
        <v>0</v>
      </c>
      <c r="D35" s="66">
        <v>0</v>
      </c>
      <c r="E35" s="66">
        <v>0</v>
      </c>
      <c r="I35" s="47"/>
      <c r="J35" s="63"/>
      <c r="K35" s="48"/>
      <c r="L35" s="64"/>
      <c r="M35" s="49"/>
    </row>
    <row r="36" spans="1:13" ht="11.25" customHeight="1">
      <c r="A36" s="58" t="s">
        <v>120</v>
      </c>
      <c r="B36" s="58" t="s">
        <v>121</v>
      </c>
      <c r="C36" s="65">
        <v>1</v>
      </c>
      <c r="D36" s="66">
        <v>48.2</v>
      </c>
      <c r="E36" s="66">
        <v>48240.9</v>
      </c>
      <c r="I36" s="47"/>
      <c r="J36" s="63"/>
      <c r="K36" s="48"/>
      <c r="L36" s="64"/>
      <c r="M36" s="49"/>
    </row>
    <row r="37" spans="1:13" ht="11.25" customHeight="1">
      <c r="A37" s="58" t="s">
        <v>122</v>
      </c>
      <c r="B37" s="58" t="s">
        <v>123</v>
      </c>
      <c r="C37" s="65">
        <v>0</v>
      </c>
      <c r="D37" s="66">
        <v>0</v>
      </c>
      <c r="E37" s="66">
        <v>0</v>
      </c>
      <c r="I37" s="47"/>
      <c r="J37" s="63"/>
      <c r="K37" s="48"/>
      <c r="L37" s="64"/>
      <c r="M37" s="49"/>
    </row>
    <row r="38" spans="1:13" ht="11.25" customHeight="1">
      <c r="A38" s="58" t="s">
        <v>124</v>
      </c>
      <c r="B38" s="58" t="s">
        <v>125</v>
      </c>
      <c r="C38" s="65">
        <v>3</v>
      </c>
      <c r="D38" s="66">
        <v>146.3</v>
      </c>
      <c r="E38" s="66">
        <v>48755.4</v>
      </c>
      <c r="I38" s="47"/>
      <c r="J38" s="63"/>
      <c r="K38" s="48"/>
      <c r="L38" s="64"/>
      <c r="M38" s="49"/>
    </row>
    <row r="39" spans="1:5" ht="11.25" customHeight="1">
      <c r="A39" s="119" t="s">
        <v>126</v>
      </c>
      <c r="B39" s="120"/>
      <c r="C39" s="65">
        <v>13</v>
      </c>
      <c r="D39" s="66">
        <v>627</v>
      </c>
      <c r="E39" s="66">
        <v>48228.9</v>
      </c>
    </row>
  </sheetData>
  <mergeCells count="38">
    <mergeCell ref="I2:K2"/>
    <mergeCell ref="C3:C4"/>
    <mergeCell ref="D3:D4"/>
    <mergeCell ref="E3:E4"/>
    <mergeCell ref="F3:F4"/>
    <mergeCell ref="A13:B13"/>
    <mergeCell ref="A1:F1"/>
    <mergeCell ref="A2:A4"/>
    <mergeCell ref="B2:B4"/>
    <mergeCell ref="C2:E2"/>
    <mergeCell ref="F2:H2"/>
    <mergeCell ref="G3:G4"/>
    <mergeCell ref="H3:H4"/>
    <mergeCell ref="I3:I4"/>
    <mergeCell ref="J3:J4"/>
    <mergeCell ref="K3:K4"/>
    <mergeCell ref="K16:K17"/>
    <mergeCell ref="A26:B26"/>
    <mergeCell ref="A28:A30"/>
    <mergeCell ref="B28:B30"/>
    <mergeCell ref="C28:E28"/>
    <mergeCell ref="C29:C30"/>
    <mergeCell ref="D29:D30"/>
    <mergeCell ref="A15:A17"/>
    <mergeCell ref="B15:B17"/>
    <mergeCell ref="C15:E15"/>
    <mergeCell ref="F15:H15"/>
    <mergeCell ref="I15:K15"/>
    <mergeCell ref="C16:C17"/>
    <mergeCell ref="D16:D17"/>
    <mergeCell ref="E16:E17"/>
    <mergeCell ref="F16:F17"/>
    <mergeCell ref="E29:E30"/>
    <mergeCell ref="A39:B39"/>
    <mergeCell ref="H16:H17"/>
    <mergeCell ref="I16:I17"/>
    <mergeCell ref="J16:J17"/>
    <mergeCell ref="G16:G17"/>
  </mergeCells>
  <printOptions/>
  <pageMargins left="0.75" right="0.75" top="1" bottom="1" header="0.5" footer="0.5"/>
  <pageSetup horizontalDpi="600" verticalDpi="600" orientation="landscape" paperSize="9"/>
  <rowBreaks count="3" manualBreakCount="3">
    <brk id="14" max="16383" man="1"/>
    <brk id="27" max="16383" man="1"/>
    <brk id="4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31" sqref="I31"/>
    </sheetView>
  </sheetViews>
  <sheetFormatPr defaultColWidth="9.33203125" defaultRowHeight="12.75"/>
  <cols>
    <col min="1" max="1" width="4" style="68" customWidth="1"/>
    <col min="2" max="2" width="33" style="68" customWidth="1"/>
    <col min="3" max="3" width="11" style="68" customWidth="1"/>
    <col min="4" max="4" width="14.16015625" style="68" customWidth="1"/>
    <col min="5" max="5" width="10.33203125" style="68" customWidth="1"/>
    <col min="6" max="6" width="11" style="68" customWidth="1"/>
    <col min="7" max="7" width="14.16015625" style="68" customWidth="1"/>
    <col min="8" max="8" width="10.33203125" style="68" customWidth="1"/>
    <col min="9" max="9" width="11" style="68" customWidth="1"/>
    <col min="10" max="10" width="14.16015625" style="68" customWidth="1"/>
    <col min="11" max="11" width="10.33203125" style="68" customWidth="1"/>
    <col min="12" max="12" width="9.33203125" style="68" hidden="1" customWidth="1"/>
    <col min="13" max="13" width="9.33203125" style="69" hidden="1" customWidth="1"/>
    <col min="14" max="14" width="9.33203125" style="68" hidden="1" customWidth="1"/>
    <col min="15" max="15" width="9.33203125" style="69" hidden="1" customWidth="1"/>
    <col min="16" max="16" width="9.33203125" style="68" customWidth="1"/>
    <col min="17" max="17" width="13.16015625" style="68" customWidth="1"/>
    <col min="18" max="16384" width="9.33203125" style="68" customWidth="1"/>
  </cols>
  <sheetData>
    <row r="1" spans="1:11" ht="12.75">
      <c r="A1" s="125" t="s">
        <v>144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 customHeight="1">
      <c r="A2" s="117" t="s">
        <v>104</v>
      </c>
      <c r="B2" s="117" t="s">
        <v>105</v>
      </c>
      <c r="C2" s="122" t="s">
        <v>106</v>
      </c>
      <c r="D2" s="123"/>
      <c r="E2" s="123"/>
      <c r="F2" s="122" t="s">
        <v>135</v>
      </c>
      <c r="G2" s="123"/>
      <c r="H2" s="124"/>
      <c r="I2" s="122" t="s">
        <v>136</v>
      </c>
      <c r="J2" s="123"/>
      <c r="K2" s="124"/>
    </row>
    <row r="3" spans="1:11" ht="28.5" customHeight="1">
      <c r="A3" s="121"/>
      <c r="B3" s="121"/>
      <c r="C3" s="117" t="s">
        <v>107</v>
      </c>
      <c r="D3" s="117" t="s">
        <v>108</v>
      </c>
      <c r="E3" s="117" t="s">
        <v>109</v>
      </c>
      <c r="F3" s="117" t="s">
        <v>107</v>
      </c>
      <c r="G3" s="117" t="s">
        <v>108</v>
      </c>
      <c r="H3" s="117" t="s">
        <v>109</v>
      </c>
      <c r="I3" s="117" t="s">
        <v>107</v>
      </c>
      <c r="J3" s="117" t="s">
        <v>108</v>
      </c>
      <c r="K3" s="117" t="s">
        <v>109</v>
      </c>
    </row>
    <row r="4" spans="1:11" ht="21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2.75">
      <c r="A5" s="58" t="s">
        <v>110</v>
      </c>
      <c r="B5" s="58" t="s">
        <v>111</v>
      </c>
      <c r="C5" s="65">
        <v>21240</v>
      </c>
      <c r="D5" s="70">
        <v>63367.89</v>
      </c>
      <c r="E5" s="70">
        <v>2983.4</v>
      </c>
      <c r="F5" s="65">
        <v>95</v>
      </c>
      <c r="G5" s="70">
        <v>101.3</v>
      </c>
      <c r="H5" s="70">
        <v>1066.8</v>
      </c>
      <c r="I5" s="65">
        <v>2800</v>
      </c>
      <c r="J5" s="70">
        <v>4793.6</v>
      </c>
      <c r="K5" s="70">
        <v>1712</v>
      </c>
    </row>
    <row r="6" spans="1:11" ht="12.75">
      <c r="A6" s="58" t="s">
        <v>112</v>
      </c>
      <c r="B6" s="58" t="s">
        <v>113</v>
      </c>
      <c r="C6" s="65">
        <v>2220</v>
      </c>
      <c r="D6" s="70">
        <v>5571.39</v>
      </c>
      <c r="E6" s="70">
        <v>2509.6</v>
      </c>
      <c r="F6" s="65">
        <v>28</v>
      </c>
      <c r="G6" s="70">
        <v>27.1</v>
      </c>
      <c r="H6" s="70">
        <v>968.5</v>
      </c>
      <c r="I6" s="65">
        <v>326</v>
      </c>
      <c r="J6" s="70">
        <v>558.1</v>
      </c>
      <c r="K6" s="70">
        <v>1712</v>
      </c>
    </row>
    <row r="7" spans="1:11" ht="12.75">
      <c r="A7" s="58" t="s">
        <v>114</v>
      </c>
      <c r="B7" s="58" t="s">
        <v>115</v>
      </c>
      <c r="C7" s="65">
        <v>3032</v>
      </c>
      <c r="D7" s="70">
        <v>7570.59</v>
      </c>
      <c r="E7" s="70">
        <v>2496.9</v>
      </c>
      <c r="F7" s="65">
        <v>31</v>
      </c>
      <c r="G7" s="70">
        <v>33.4</v>
      </c>
      <c r="H7" s="70">
        <v>1076.5</v>
      </c>
      <c r="I7" s="65">
        <v>627</v>
      </c>
      <c r="J7" s="70">
        <v>1073.4</v>
      </c>
      <c r="K7" s="70">
        <v>1712</v>
      </c>
    </row>
    <row r="8" spans="1:11" ht="12.75">
      <c r="A8" s="58" t="s">
        <v>116</v>
      </c>
      <c r="B8" s="58" t="s">
        <v>117</v>
      </c>
      <c r="C8" s="65">
        <v>3079</v>
      </c>
      <c r="D8" s="70">
        <v>7558.73</v>
      </c>
      <c r="E8" s="70">
        <v>2454.9</v>
      </c>
      <c r="F8" s="65">
        <v>33</v>
      </c>
      <c r="G8" s="70">
        <v>36.5</v>
      </c>
      <c r="H8" s="70">
        <v>1106.4</v>
      </c>
      <c r="I8" s="65">
        <v>471</v>
      </c>
      <c r="J8" s="70">
        <v>806.4</v>
      </c>
      <c r="K8" s="70">
        <v>1712</v>
      </c>
    </row>
    <row r="9" spans="1:11" ht="12.75">
      <c r="A9" s="58" t="s">
        <v>118</v>
      </c>
      <c r="B9" s="58" t="s">
        <v>119</v>
      </c>
      <c r="C9" s="65">
        <v>5046</v>
      </c>
      <c r="D9" s="70">
        <v>12557.98</v>
      </c>
      <c r="E9" s="70">
        <v>2488.7</v>
      </c>
      <c r="F9" s="65">
        <v>39</v>
      </c>
      <c r="G9" s="70">
        <v>41.7</v>
      </c>
      <c r="H9" s="70">
        <v>1068.5</v>
      </c>
      <c r="I9" s="65">
        <v>797</v>
      </c>
      <c r="J9" s="70">
        <v>1364.5</v>
      </c>
      <c r="K9" s="70">
        <v>1712</v>
      </c>
    </row>
    <row r="10" spans="1:11" ht="12.75">
      <c r="A10" s="58" t="s">
        <v>120</v>
      </c>
      <c r="B10" s="58" t="s">
        <v>121</v>
      </c>
      <c r="C10" s="65">
        <v>3313</v>
      </c>
      <c r="D10" s="70">
        <v>8448.69</v>
      </c>
      <c r="E10" s="70">
        <v>2550.2</v>
      </c>
      <c r="F10" s="65">
        <v>57</v>
      </c>
      <c r="G10" s="70">
        <v>59.2</v>
      </c>
      <c r="H10" s="70">
        <v>1038.5</v>
      </c>
      <c r="I10" s="65">
        <v>574</v>
      </c>
      <c r="J10" s="70">
        <v>982.7</v>
      </c>
      <c r="K10" s="70">
        <v>1712</v>
      </c>
    </row>
    <row r="11" spans="1:11" ht="12.75">
      <c r="A11" s="58" t="s">
        <v>122</v>
      </c>
      <c r="B11" s="58" t="s">
        <v>123</v>
      </c>
      <c r="C11" s="65">
        <v>4866</v>
      </c>
      <c r="D11" s="70">
        <v>12106.66</v>
      </c>
      <c r="E11" s="70">
        <v>2488</v>
      </c>
      <c r="F11" s="65">
        <v>59</v>
      </c>
      <c r="G11" s="70">
        <v>61.3</v>
      </c>
      <c r="H11" s="70">
        <v>1039.2</v>
      </c>
      <c r="I11" s="65">
        <v>964</v>
      </c>
      <c r="J11" s="70">
        <v>1650.4</v>
      </c>
      <c r="K11" s="70">
        <v>1712</v>
      </c>
    </row>
    <row r="12" spans="1:11" ht="12.75">
      <c r="A12" s="58" t="s">
        <v>124</v>
      </c>
      <c r="B12" s="58" t="s">
        <v>125</v>
      </c>
      <c r="C12" s="65">
        <v>7817</v>
      </c>
      <c r="D12" s="70">
        <v>19891.78</v>
      </c>
      <c r="E12" s="70">
        <v>2544.7</v>
      </c>
      <c r="F12" s="65">
        <v>31</v>
      </c>
      <c r="G12" s="70">
        <v>30.2</v>
      </c>
      <c r="H12" s="70">
        <v>975.5</v>
      </c>
      <c r="I12" s="65">
        <v>1656</v>
      </c>
      <c r="J12" s="70">
        <v>2835.1</v>
      </c>
      <c r="K12" s="70">
        <v>1712</v>
      </c>
    </row>
    <row r="13" spans="1:11" ht="12.75">
      <c r="A13" s="119" t="s">
        <v>126</v>
      </c>
      <c r="B13" s="120"/>
      <c r="C13" s="65">
        <v>50614</v>
      </c>
      <c r="D13" s="70">
        <v>137075.2</v>
      </c>
      <c r="E13" s="70">
        <v>2708.3</v>
      </c>
      <c r="F13" s="65">
        <v>374</v>
      </c>
      <c r="G13" s="70">
        <v>392.2</v>
      </c>
      <c r="H13" s="70">
        <v>1048.7</v>
      </c>
      <c r="I13" s="65">
        <v>8215</v>
      </c>
      <c r="J13" s="70">
        <v>14064.1</v>
      </c>
      <c r="K13" s="70">
        <v>1712</v>
      </c>
    </row>
    <row r="14" spans="1:11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22.5" customHeight="1">
      <c r="A15" s="117" t="s">
        <v>104</v>
      </c>
      <c r="B15" s="117" t="s">
        <v>105</v>
      </c>
      <c r="C15" s="122" t="s">
        <v>137</v>
      </c>
      <c r="D15" s="123"/>
      <c r="E15" s="124"/>
      <c r="F15" s="122" t="s">
        <v>145</v>
      </c>
      <c r="G15" s="123"/>
      <c r="H15" s="124"/>
      <c r="I15" s="122" t="s">
        <v>88</v>
      </c>
      <c r="J15" s="123"/>
      <c r="K15" s="124"/>
    </row>
    <row r="16" spans="1:11" ht="12.75" customHeight="1">
      <c r="A16" s="121"/>
      <c r="B16" s="121"/>
      <c r="C16" s="117" t="s">
        <v>107</v>
      </c>
      <c r="D16" s="117" t="s">
        <v>108</v>
      </c>
      <c r="E16" s="117" t="s">
        <v>109</v>
      </c>
      <c r="F16" s="117" t="s">
        <v>107</v>
      </c>
      <c r="G16" s="117" t="s">
        <v>108</v>
      </c>
      <c r="H16" s="117" t="s">
        <v>109</v>
      </c>
      <c r="I16" s="117" t="s">
        <v>107</v>
      </c>
      <c r="J16" s="117" t="s">
        <v>108</v>
      </c>
      <c r="K16" s="117" t="s">
        <v>109</v>
      </c>
    </row>
    <row r="17" spans="1:11" ht="39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2.75">
      <c r="A18" s="58" t="s">
        <v>110</v>
      </c>
      <c r="B18" s="58" t="s">
        <v>111</v>
      </c>
      <c r="C18" s="65">
        <v>18345</v>
      </c>
      <c r="D18" s="70">
        <v>58472.9</v>
      </c>
      <c r="E18" s="70">
        <v>3187.4</v>
      </c>
      <c r="F18" s="65">
        <v>0</v>
      </c>
      <c r="G18" s="70">
        <v>0</v>
      </c>
      <c r="H18" s="70">
        <v>0</v>
      </c>
      <c r="I18" s="65">
        <v>0</v>
      </c>
      <c r="J18" s="70">
        <v>0</v>
      </c>
      <c r="K18" s="70">
        <v>0</v>
      </c>
    </row>
    <row r="19" spans="1:11" ht="12.75">
      <c r="A19" s="58" t="s">
        <v>112</v>
      </c>
      <c r="B19" s="58" t="s">
        <v>113</v>
      </c>
      <c r="C19" s="65">
        <v>1866</v>
      </c>
      <c r="D19" s="70">
        <v>4986.2</v>
      </c>
      <c r="E19" s="70">
        <v>2672.1</v>
      </c>
      <c r="F19" s="65">
        <v>0</v>
      </c>
      <c r="G19" s="70">
        <v>0</v>
      </c>
      <c r="H19" s="70">
        <v>0</v>
      </c>
      <c r="I19" s="65">
        <v>0</v>
      </c>
      <c r="J19" s="70">
        <v>0</v>
      </c>
      <c r="K19" s="70">
        <v>0</v>
      </c>
    </row>
    <row r="20" spans="1:11" ht="12.75">
      <c r="A20" s="58" t="s">
        <v>114</v>
      </c>
      <c r="B20" s="58" t="s">
        <v>115</v>
      </c>
      <c r="C20" s="65">
        <v>2374</v>
      </c>
      <c r="D20" s="70">
        <v>6463.8</v>
      </c>
      <c r="E20" s="70">
        <v>2722.7</v>
      </c>
      <c r="F20" s="65">
        <v>0</v>
      </c>
      <c r="G20" s="70">
        <v>0</v>
      </c>
      <c r="H20" s="70">
        <v>0</v>
      </c>
      <c r="I20" s="65">
        <v>0</v>
      </c>
      <c r="J20" s="70">
        <v>0</v>
      </c>
      <c r="K20" s="70">
        <v>0</v>
      </c>
    </row>
    <row r="21" spans="1:11" ht="12.75">
      <c r="A21" s="58" t="s">
        <v>116</v>
      </c>
      <c r="B21" s="58" t="s">
        <v>117</v>
      </c>
      <c r="C21" s="65">
        <v>2575</v>
      </c>
      <c r="D21" s="70">
        <v>6715.9</v>
      </c>
      <c r="E21" s="70">
        <v>2608.1</v>
      </c>
      <c r="F21" s="65">
        <v>0</v>
      </c>
      <c r="G21" s="70">
        <v>0</v>
      </c>
      <c r="H21" s="70">
        <v>0</v>
      </c>
      <c r="I21" s="65">
        <v>0</v>
      </c>
      <c r="J21" s="70">
        <v>0</v>
      </c>
      <c r="K21" s="70">
        <v>0</v>
      </c>
    </row>
    <row r="22" spans="1:11" ht="12.75">
      <c r="A22" s="58" t="s">
        <v>118</v>
      </c>
      <c r="B22" s="58" t="s">
        <v>119</v>
      </c>
      <c r="C22" s="65">
        <v>4210</v>
      </c>
      <c r="D22" s="70">
        <v>11151.8</v>
      </c>
      <c r="E22" s="70">
        <v>2648.9</v>
      </c>
      <c r="F22" s="65">
        <v>0</v>
      </c>
      <c r="G22" s="70">
        <v>0</v>
      </c>
      <c r="H22" s="70">
        <v>0</v>
      </c>
      <c r="I22" s="65">
        <v>0</v>
      </c>
      <c r="J22" s="70">
        <v>0</v>
      </c>
      <c r="K22" s="70">
        <v>0</v>
      </c>
    </row>
    <row r="23" spans="1:11" ht="12.75">
      <c r="A23" s="58" t="s">
        <v>120</v>
      </c>
      <c r="B23" s="58" t="s">
        <v>121</v>
      </c>
      <c r="C23" s="65">
        <v>2682</v>
      </c>
      <c r="D23" s="70">
        <v>7406.8</v>
      </c>
      <c r="E23" s="70">
        <v>2761.7</v>
      </c>
      <c r="F23" s="65">
        <v>0</v>
      </c>
      <c r="G23" s="70">
        <v>0</v>
      </c>
      <c r="H23" s="70">
        <v>0</v>
      </c>
      <c r="I23" s="65">
        <v>0</v>
      </c>
      <c r="J23" s="70">
        <v>0</v>
      </c>
      <c r="K23" s="70">
        <v>0</v>
      </c>
    </row>
    <row r="24" spans="1:11" ht="12.75">
      <c r="A24" s="58" t="s">
        <v>122</v>
      </c>
      <c r="B24" s="58" t="s">
        <v>123</v>
      </c>
      <c r="C24" s="65">
        <v>3843</v>
      </c>
      <c r="D24" s="70">
        <v>10395</v>
      </c>
      <c r="E24" s="70">
        <v>2704.9</v>
      </c>
      <c r="F24" s="65">
        <v>0</v>
      </c>
      <c r="G24" s="70">
        <v>0</v>
      </c>
      <c r="H24" s="70">
        <v>0</v>
      </c>
      <c r="I24" s="65">
        <v>0</v>
      </c>
      <c r="J24" s="70">
        <v>0</v>
      </c>
      <c r="K24" s="70">
        <v>0</v>
      </c>
    </row>
    <row r="25" spans="1:11" ht="12.75">
      <c r="A25" s="58" t="s">
        <v>124</v>
      </c>
      <c r="B25" s="58" t="s">
        <v>125</v>
      </c>
      <c r="C25" s="65">
        <v>6130</v>
      </c>
      <c r="D25" s="70">
        <v>17026.5</v>
      </c>
      <c r="E25" s="70">
        <v>2777.6</v>
      </c>
      <c r="F25" s="65">
        <v>0</v>
      </c>
      <c r="G25" s="70">
        <v>0</v>
      </c>
      <c r="H25" s="70">
        <v>0</v>
      </c>
      <c r="I25" s="65">
        <v>0</v>
      </c>
      <c r="J25" s="70">
        <v>0</v>
      </c>
      <c r="K25" s="70">
        <v>0</v>
      </c>
    </row>
    <row r="26" spans="1:11" ht="12.75">
      <c r="A26" s="119" t="s">
        <v>126</v>
      </c>
      <c r="B26" s="120"/>
      <c r="C26" s="65">
        <v>42025</v>
      </c>
      <c r="D26" s="70">
        <v>122618.9</v>
      </c>
      <c r="E26" s="70">
        <v>2917.8</v>
      </c>
      <c r="F26" s="65">
        <v>0</v>
      </c>
      <c r="G26" s="70">
        <v>0</v>
      </c>
      <c r="H26" s="70">
        <v>0</v>
      </c>
      <c r="I26" s="65">
        <v>1</v>
      </c>
      <c r="J26" s="70">
        <v>1.4</v>
      </c>
      <c r="K26" s="70">
        <v>1449.5</v>
      </c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</sheetData>
  <mergeCells count="31">
    <mergeCell ref="A13:B13"/>
    <mergeCell ref="A1:K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H16:H17"/>
    <mergeCell ref="I16:I17"/>
    <mergeCell ref="J16:J17"/>
    <mergeCell ref="K16:K17"/>
    <mergeCell ref="A26:B26"/>
    <mergeCell ref="A15:A17"/>
    <mergeCell ref="B15:B17"/>
    <mergeCell ref="C15:E15"/>
    <mergeCell ref="F15:H15"/>
    <mergeCell ref="I15:K15"/>
    <mergeCell ref="C16:C17"/>
    <mergeCell ref="D16:D17"/>
    <mergeCell ref="E16:E17"/>
    <mergeCell ref="F16:F17"/>
    <mergeCell ref="G16:G17"/>
  </mergeCells>
  <printOptions/>
  <pageMargins left="0.75" right="0.75" top="1" bottom="1" header="0.5" footer="0.5"/>
  <pageSetup horizontalDpi="600" verticalDpi="600" orientation="landscape" paperSize="9"/>
  <rowBreaks count="2" manualBreakCount="2">
    <brk id="14" max="16383" man="1"/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34"/>
  <sheetViews>
    <sheetView workbookViewId="0" topLeftCell="A1">
      <selection activeCell="E27" sqref="E27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7" width="9.33203125" style="23" hidden="1" customWidth="1"/>
    <col min="8" max="9" width="9.33203125" style="28" hidden="1" customWidth="1"/>
    <col min="10" max="16384" width="9.33203125" style="23" customWidth="1"/>
  </cols>
  <sheetData>
    <row r="2" spans="1:9" s="29" customFormat="1" ht="67.5" customHeight="1">
      <c r="A2" s="30" t="s">
        <v>33</v>
      </c>
      <c r="B2" s="31" t="s">
        <v>34</v>
      </c>
      <c r="C2" s="32" t="s">
        <v>35</v>
      </c>
      <c r="D2" s="33" t="s">
        <v>36</v>
      </c>
      <c r="E2" s="34" t="s">
        <v>37</v>
      </c>
      <c r="H2" s="35"/>
      <c r="I2" s="35"/>
    </row>
    <row r="3" spans="1:9" s="36" customFormat="1" ht="11.25" customHeight="1">
      <c r="A3" s="37" t="s">
        <v>38</v>
      </c>
      <c r="B3" s="38" t="s">
        <v>39</v>
      </c>
      <c r="C3" s="39">
        <v>1</v>
      </c>
      <c r="D3" s="39">
        <v>2</v>
      </c>
      <c r="E3" s="39">
        <v>3</v>
      </c>
      <c r="H3" s="40"/>
      <c r="I3" s="40"/>
    </row>
    <row r="4" spans="1:11" ht="55.5" customHeight="1">
      <c r="A4" s="41" t="s">
        <v>40</v>
      </c>
      <c r="B4" s="38" t="s">
        <v>41</v>
      </c>
      <c r="C4" s="42">
        <v>272885</v>
      </c>
      <c r="D4" s="43">
        <v>696078.4</v>
      </c>
      <c r="E4" s="43">
        <v>2550.8122469171994</v>
      </c>
      <c r="F4" s="26">
        <f>SUM(C5:C16)</f>
        <v>271652</v>
      </c>
      <c r="G4" s="27">
        <f>SUM(D5:D16)</f>
        <v>678571.1000000001</v>
      </c>
      <c r="H4" s="44">
        <f>F4-C4</f>
        <v>-1233</v>
      </c>
      <c r="I4" s="45">
        <f>G4-D4</f>
        <v>-17507.29999999993</v>
      </c>
      <c r="K4" s="71"/>
    </row>
    <row r="5" spans="1:11" ht="12.75" customHeight="1">
      <c r="A5" s="41" t="s">
        <v>42</v>
      </c>
      <c r="B5" s="38" t="s">
        <v>43</v>
      </c>
      <c r="C5" s="42">
        <v>215</v>
      </c>
      <c r="D5" s="43">
        <v>126.1</v>
      </c>
      <c r="E5" s="43">
        <v>586.5116279069767</v>
      </c>
      <c r="K5" s="71"/>
    </row>
    <row r="6" spans="1:11" ht="12.75" customHeight="1">
      <c r="A6" s="41" t="s">
        <v>44</v>
      </c>
      <c r="B6" s="38" t="s">
        <v>45</v>
      </c>
      <c r="C6" s="42">
        <v>425</v>
      </c>
      <c r="D6" s="43">
        <v>366.1</v>
      </c>
      <c r="E6" s="43">
        <v>861.4117647058823</v>
      </c>
      <c r="K6" s="71"/>
    </row>
    <row r="7" spans="1:11" ht="12.75" customHeight="1">
      <c r="A7" s="41" t="s">
        <v>46</v>
      </c>
      <c r="B7" s="38" t="s">
        <v>47</v>
      </c>
      <c r="C7" s="42">
        <v>1293</v>
      </c>
      <c r="D7" s="43">
        <v>1344.9</v>
      </c>
      <c r="E7" s="43">
        <v>1040.139211136891</v>
      </c>
      <c r="K7" s="71"/>
    </row>
    <row r="8" spans="1:11" ht="12.75" customHeight="1">
      <c r="A8" s="41" t="s">
        <v>48</v>
      </c>
      <c r="B8" s="38" t="s">
        <v>49</v>
      </c>
      <c r="C8" s="42">
        <v>42</v>
      </c>
      <c r="D8" s="43">
        <v>48.4</v>
      </c>
      <c r="E8" s="43">
        <v>1152.3809523809523</v>
      </c>
      <c r="K8" s="71"/>
    </row>
    <row r="9" spans="1:11" ht="12.75" customHeight="1">
      <c r="A9" s="41" t="s">
        <v>50</v>
      </c>
      <c r="B9" s="38" t="s">
        <v>51</v>
      </c>
      <c r="C9" s="42">
        <v>33</v>
      </c>
      <c r="D9" s="43">
        <v>40.9</v>
      </c>
      <c r="E9" s="43">
        <v>1239.3939393939395</v>
      </c>
      <c r="K9" s="71"/>
    </row>
    <row r="10" spans="1:11" ht="12.75" customHeight="1">
      <c r="A10" s="41" t="s">
        <v>52</v>
      </c>
      <c r="B10" s="38" t="s">
        <v>53</v>
      </c>
      <c r="C10" s="42">
        <v>31</v>
      </c>
      <c r="D10" s="43">
        <v>42.1</v>
      </c>
      <c r="E10" s="43">
        <v>1358.0645161290322</v>
      </c>
      <c r="K10" s="71"/>
    </row>
    <row r="11" spans="1:11" ht="12.75" customHeight="1">
      <c r="A11" s="41" t="s">
        <v>54</v>
      </c>
      <c r="B11" s="38" t="s">
        <v>55</v>
      </c>
      <c r="C11" s="42">
        <v>19</v>
      </c>
      <c r="D11" s="43">
        <v>27.2</v>
      </c>
      <c r="E11" s="43">
        <v>1431.578947368421</v>
      </c>
      <c r="K11" s="71"/>
    </row>
    <row r="12" spans="1:11" ht="12.75" customHeight="1">
      <c r="A12" s="41" t="s">
        <v>56</v>
      </c>
      <c r="B12" s="38" t="s">
        <v>57</v>
      </c>
      <c r="C12" s="42">
        <v>70354</v>
      </c>
      <c r="D12" s="43">
        <v>123060.2</v>
      </c>
      <c r="E12" s="43">
        <v>1749.1571197089006</v>
      </c>
      <c r="K12" s="71"/>
    </row>
    <row r="13" spans="1:11" ht="12.75" customHeight="1">
      <c r="A13" s="41" t="s">
        <v>58</v>
      </c>
      <c r="B13" s="38" t="s">
        <v>59</v>
      </c>
      <c r="C13" s="42">
        <v>152478</v>
      </c>
      <c r="D13" s="43">
        <v>356700.9</v>
      </c>
      <c r="E13" s="43">
        <v>2339.3597764923466</v>
      </c>
      <c r="K13" s="71"/>
    </row>
    <row r="14" spans="1:11" ht="12.75" customHeight="1">
      <c r="A14" s="41" t="s">
        <v>60</v>
      </c>
      <c r="B14" s="38" t="s">
        <v>61</v>
      </c>
      <c r="C14" s="42">
        <v>28006</v>
      </c>
      <c r="D14" s="43">
        <v>95350.5</v>
      </c>
      <c r="E14" s="43">
        <v>3404.645433121474</v>
      </c>
      <c r="K14" s="71"/>
    </row>
    <row r="15" spans="1:11" ht="12.75" customHeight="1">
      <c r="A15" s="41" t="s">
        <v>62</v>
      </c>
      <c r="B15" s="38" t="s">
        <v>63</v>
      </c>
      <c r="C15" s="42">
        <v>9868</v>
      </c>
      <c r="D15" s="43">
        <v>43655.5</v>
      </c>
      <c r="E15" s="43">
        <v>4423.946088366437</v>
      </c>
      <c r="K15" s="71"/>
    </row>
    <row r="16" spans="1:11" ht="12.75" customHeight="1">
      <c r="A16" s="41" t="s">
        <v>64</v>
      </c>
      <c r="B16" s="38" t="s">
        <v>65</v>
      </c>
      <c r="C16" s="42">
        <v>8888</v>
      </c>
      <c r="D16" s="43">
        <v>57808.3</v>
      </c>
      <c r="E16" s="43">
        <v>6504.084158415842</v>
      </c>
      <c r="K16" s="71"/>
    </row>
    <row r="17" spans="1:11" ht="12.75" customHeight="1">
      <c r="A17" s="41" t="s">
        <v>66</v>
      </c>
      <c r="B17" s="46" t="s">
        <v>67</v>
      </c>
      <c r="C17" s="42">
        <v>1233</v>
      </c>
      <c r="D17" s="43">
        <v>17507.3</v>
      </c>
      <c r="E17" s="43">
        <v>14198.945660989457</v>
      </c>
      <c r="K17" s="71"/>
    </row>
    <row r="18" spans="1:11" ht="45.75" customHeight="1">
      <c r="A18" s="41" t="s">
        <v>68</v>
      </c>
      <c r="B18" s="46" t="s">
        <v>69</v>
      </c>
      <c r="C18" s="42">
        <v>214300</v>
      </c>
      <c r="D18" s="43">
        <v>562961.1</v>
      </c>
      <c r="E18" s="43">
        <v>2626.9766682221184</v>
      </c>
      <c r="F18" s="26">
        <f>SUM(C18:C23)</f>
        <v>272885</v>
      </c>
      <c r="G18" s="27">
        <f>SUM(D18:D23)</f>
        <v>696078.4</v>
      </c>
      <c r="H18" s="44">
        <f>F18-C4</f>
        <v>0</v>
      </c>
      <c r="I18" s="45">
        <f>G18-D4</f>
        <v>0</v>
      </c>
      <c r="K18" s="71"/>
    </row>
    <row r="19" spans="1:11" ht="14.25" customHeight="1">
      <c r="A19" s="41" t="s">
        <v>70</v>
      </c>
      <c r="B19" s="46" t="s">
        <v>71</v>
      </c>
      <c r="C19" s="42">
        <v>39473</v>
      </c>
      <c r="D19" s="43">
        <v>88988.1</v>
      </c>
      <c r="E19" s="43">
        <v>2254.4042763407897</v>
      </c>
      <c r="K19" s="71"/>
    </row>
    <row r="20" spans="1:11" ht="14.25" customHeight="1">
      <c r="A20" s="41" t="s">
        <v>72</v>
      </c>
      <c r="B20" s="46" t="s">
        <v>73</v>
      </c>
      <c r="C20" s="42">
        <v>10967</v>
      </c>
      <c r="D20" s="43">
        <v>22367.4</v>
      </c>
      <c r="E20" s="43">
        <v>2039.518555667001</v>
      </c>
      <c r="K20" s="71"/>
    </row>
    <row r="21" spans="1:11" ht="14.25" customHeight="1">
      <c r="A21" s="41" t="s">
        <v>74</v>
      </c>
      <c r="B21" s="46" t="s">
        <v>75</v>
      </c>
      <c r="C21" s="42">
        <v>6246</v>
      </c>
      <c r="D21" s="43">
        <v>15596.8</v>
      </c>
      <c r="E21" s="43">
        <v>2497.086135126481</v>
      </c>
      <c r="K21" s="71"/>
    </row>
    <row r="22" spans="1:11" ht="14.25" customHeight="1">
      <c r="A22" s="41" t="s">
        <v>76</v>
      </c>
      <c r="B22" s="46" t="s">
        <v>77</v>
      </c>
      <c r="C22" s="42">
        <v>1840</v>
      </c>
      <c r="D22" s="43">
        <v>3218.4</v>
      </c>
      <c r="E22" s="43">
        <v>1749.1304347826087</v>
      </c>
      <c r="K22" s="71"/>
    </row>
    <row r="23" spans="1:11" ht="14.25" customHeight="1">
      <c r="A23" s="41" t="s">
        <v>78</v>
      </c>
      <c r="B23" s="46" t="s">
        <v>79</v>
      </c>
      <c r="C23" s="42">
        <v>59</v>
      </c>
      <c r="D23" s="43">
        <v>2946.6</v>
      </c>
      <c r="E23" s="43">
        <v>49942.372881355936</v>
      </c>
      <c r="K23" s="71"/>
    </row>
    <row r="24" spans="1:11" ht="42.75" customHeight="1">
      <c r="A24" s="41" t="s">
        <v>80</v>
      </c>
      <c r="B24" s="46" t="s">
        <v>81</v>
      </c>
      <c r="C24" s="42">
        <v>2117</v>
      </c>
      <c r="D24" s="43">
        <v>2090.7</v>
      </c>
      <c r="E24" s="43">
        <v>987.5767595654227</v>
      </c>
      <c r="F24" s="26">
        <f>SUM(C24:C26)</f>
        <v>272885</v>
      </c>
      <c r="G24" s="27">
        <f>SUM(D24:D26)</f>
        <v>696078.4</v>
      </c>
      <c r="H24" s="44">
        <f>F24-C4</f>
        <v>0</v>
      </c>
      <c r="I24" s="45">
        <f>G24-D4</f>
        <v>0</v>
      </c>
      <c r="K24" s="71"/>
    </row>
    <row r="25" spans="1:11" ht="11.25" customHeight="1">
      <c r="A25" s="41" t="s">
        <v>82</v>
      </c>
      <c r="B25" s="46" t="s">
        <v>83</v>
      </c>
      <c r="C25" s="42">
        <v>43647</v>
      </c>
      <c r="D25" s="43">
        <v>74723.7</v>
      </c>
      <c r="E25" s="43">
        <v>1712.0008247989554</v>
      </c>
      <c r="K25" s="71"/>
    </row>
    <row r="26" spans="1:11" ht="11.25" customHeight="1">
      <c r="A26" s="41" t="s">
        <v>84</v>
      </c>
      <c r="B26" s="46" t="s">
        <v>85</v>
      </c>
      <c r="C26" s="42">
        <v>227121</v>
      </c>
      <c r="D26" s="43">
        <v>619264</v>
      </c>
      <c r="E26" s="43">
        <v>2726.5818660537775</v>
      </c>
      <c r="K26" s="71"/>
    </row>
    <row r="27" spans="1:11" ht="22.5" customHeight="1">
      <c r="A27" s="41" t="s">
        <v>86</v>
      </c>
      <c r="B27" s="46" t="s">
        <v>87</v>
      </c>
      <c r="C27" s="42">
        <v>50613</v>
      </c>
      <c r="D27" s="43">
        <v>137073.7</v>
      </c>
      <c r="E27" s="43">
        <v>2708.2706024143995</v>
      </c>
      <c r="K27" s="71"/>
    </row>
    <row r="28" spans="1:5" s="49" customFormat="1" ht="22.5" customHeight="1">
      <c r="A28" s="41" t="s">
        <v>88</v>
      </c>
      <c r="B28" s="46" t="s">
        <v>89</v>
      </c>
      <c r="C28" s="42"/>
      <c r="D28" s="43"/>
      <c r="E28" s="43"/>
    </row>
    <row r="29" spans="1:5" s="49" customFormat="1" ht="6.75" customHeight="1">
      <c r="A29" s="50"/>
      <c r="B29" s="51"/>
      <c r="C29" s="52"/>
      <c r="D29" s="53"/>
      <c r="E29" s="53"/>
    </row>
    <row r="30" spans="1:5" ht="11.25" customHeight="1">
      <c r="A30" s="115" t="s">
        <v>90</v>
      </c>
      <c r="B30" s="115"/>
      <c r="C30" s="115"/>
      <c r="D30" s="115"/>
      <c r="E30" s="115"/>
    </row>
    <row r="31" spans="1:5" ht="11.25" customHeight="1">
      <c r="A31" s="115"/>
      <c r="B31" s="115"/>
      <c r="C31" s="115"/>
      <c r="D31" s="115"/>
      <c r="E31" s="115"/>
    </row>
    <row r="32" spans="1:7" ht="40.5" customHeight="1">
      <c r="A32" s="116" t="s">
        <v>91</v>
      </c>
      <c r="B32" s="116"/>
      <c r="C32" s="116"/>
      <c r="D32" s="116" t="s">
        <v>92</v>
      </c>
      <c r="E32" s="116"/>
      <c r="F32" s="116"/>
      <c r="G32" s="116"/>
    </row>
    <row r="34" spans="1:3" ht="22.5" customHeight="1">
      <c r="A34" s="116" t="s">
        <v>93</v>
      </c>
      <c r="B34" s="116"/>
      <c r="C34" s="116"/>
    </row>
  </sheetData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 r:id="rId1"/>
  <headerFooter>
    <oddFooter>&amp;R&amp;6&amp;P/&amp;N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workbookViewId="0" topLeftCell="A1">
      <selection activeCell="G13" sqref="B2:G13"/>
    </sheetView>
  </sheetViews>
  <sheetFormatPr defaultColWidth="9.33203125" defaultRowHeight="12.75"/>
  <cols>
    <col min="3" max="3" width="13.16015625" style="0" customWidth="1"/>
  </cols>
  <sheetData>
    <row r="2" spans="2:7" ht="12.75">
      <c r="B2" s="1" t="s">
        <v>94</v>
      </c>
      <c r="G2" s="1" t="s">
        <v>95</v>
      </c>
    </row>
    <row r="3" spans="2:7" ht="12.75">
      <c r="B3" s="1" t="s">
        <v>41</v>
      </c>
      <c r="C3" s="42">
        <f>5pf!C4</f>
        <v>272885</v>
      </c>
      <c r="D3" s="1" t="s">
        <v>96</v>
      </c>
      <c r="E3" s="1" t="s">
        <v>97</v>
      </c>
      <c r="F3" s="42">
        <f>SUM(5pf!C5:C17)</f>
        <v>272885</v>
      </c>
      <c r="G3" t="str">
        <f>IF(F3=C3,"+","-")</f>
        <v>+</v>
      </c>
    </row>
    <row r="4" spans="2:7" ht="12.75">
      <c r="B4" s="1" t="s">
        <v>41</v>
      </c>
      <c r="C4" s="42">
        <f>5pf!C4</f>
        <v>272885</v>
      </c>
      <c r="D4" s="1" t="s">
        <v>96</v>
      </c>
      <c r="E4" s="1" t="s">
        <v>98</v>
      </c>
      <c r="F4" s="42">
        <f>SUM(5pf!C18:C23)</f>
        <v>272885</v>
      </c>
      <c r="G4" t="str">
        <f>IF(F4=C4,"+","-")</f>
        <v>+</v>
      </c>
    </row>
    <row r="5" spans="2:7" ht="12.75">
      <c r="B5" s="1" t="s">
        <v>41</v>
      </c>
      <c r="C5" s="42">
        <f>5pf!C4</f>
        <v>272885</v>
      </c>
      <c r="D5" s="1" t="s">
        <v>96</v>
      </c>
      <c r="E5" s="1" t="s">
        <v>99</v>
      </c>
      <c r="F5" s="42">
        <f>SUM(5pf!C24:C26)</f>
        <v>272885</v>
      </c>
      <c r="G5" t="str">
        <f>IF(F5=C5,"+","-")</f>
        <v>+</v>
      </c>
    </row>
    <row r="6" spans="2:7" ht="12.75">
      <c r="B6" s="1" t="s">
        <v>41</v>
      </c>
      <c r="C6" s="42">
        <f>5pf!C4</f>
        <v>272885</v>
      </c>
      <c r="D6" s="1" t="s">
        <v>100</v>
      </c>
      <c r="E6" s="1" t="s">
        <v>87</v>
      </c>
      <c r="F6" s="42">
        <f>5pf!C27</f>
        <v>50613</v>
      </c>
      <c r="G6" t="str">
        <f>IF(F6&lt;=C6,"+","-")</f>
        <v>+</v>
      </c>
    </row>
    <row r="7" spans="2:7" ht="12.75">
      <c r="B7" s="1" t="s">
        <v>89</v>
      </c>
      <c r="C7" s="42">
        <f>5pf!C28</f>
        <v>0</v>
      </c>
      <c r="D7" s="1" t="s">
        <v>96</v>
      </c>
      <c r="E7" s="1" t="s">
        <v>101</v>
      </c>
      <c r="F7" s="42">
        <f>'5pf (раб)'!C28</f>
        <v>0</v>
      </c>
      <c r="G7" t="str">
        <f>IF(F7=C7,"+","-")</f>
        <v>+</v>
      </c>
    </row>
    <row r="8" ht="12.75">
      <c r="B8" s="1" t="s">
        <v>102</v>
      </c>
    </row>
    <row r="9" spans="2:7" ht="12.75">
      <c r="B9" s="1" t="s">
        <v>41</v>
      </c>
      <c r="C9" s="43">
        <f>5pf!D4</f>
        <v>696078.4</v>
      </c>
      <c r="D9" s="1" t="s">
        <v>96</v>
      </c>
      <c r="E9" s="1" t="s">
        <v>97</v>
      </c>
      <c r="F9" s="43">
        <f>SUM(5pf!D5:D17)</f>
        <v>696078.4000000001</v>
      </c>
      <c r="G9" t="str">
        <f>IF(F9=C9,"+","-")</f>
        <v>+</v>
      </c>
    </row>
    <row r="10" spans="2:7" ht="12.75">
      <c r="B10" s="1" t="s">
        <v>41</v>
      </c>
      <c r="C10" s="43">
        <f>5pf!D4</f>
        <v>696078.4</v>
      </c>
      <c r="D10" s="1" t="s">
        <v>96</v>
      </c>
      <c r="E10" s="1" t="s">
        <v>98</v>
      </c>
      <c r="F10" s="43">
        <f>SUM(5pf!D18:D23)</f>
        <v>696078.4</v>
      </c>
      <c r="G10" t="str">
        <f>IF(F10=C10,"+","-")</f>
        <v>+</v>
      </c>
    </row>
    <row r="11" spans="2:7" ht="12.75">
      <c r="B11" s="1" t="s">
        <v>41</v>
      </c>
      <c r="C11" s="43">
        <f>5pf!D4</f>
        <v>696078.4</v>
      </c>
      <c r="D11" s="1" t="s">
        <v>96</v>
      </c>
      <c r="E11" s="1" t="s">
        <v>99</v>
      </c>
      <c r="F11" s="43">
        <f>SUM(5pf!D24:D26)</f>
        <v>696078.4</v>
      </c>
      <c r="G11" t="str">
        <f>IF(F11=C11,"+","-")</f>
        <v>+</v>
      </c>
    </row>
    <row r="12" spans="2:7" ht="12.75">
      <c r="B12" s="1" t="s">
        <v>41</v>
      </c>
      <c r="C12" s="43">
        <f>5pf!D4</f>
        <v>696078.4</v>
      </c>
      <c r="D12" s="1" t="s">
        <v>100</v>
      </c>
      <c r="E12" s="1" t="s">
        <v>87</v>
      </c>
      <c r="F12" s="43">
        <f>5pf!D27</f>
        <v>137073.7</v>
      </c>
      <c r="G12" t="str">
        <f>IF(F12&lt;=C12,"+","-")</f>
        <v>+</v>
      </c>
    </row>
    <row r="13" spans="2:7" ht="12.75">
      <c r="B13" s="1" t="s">
        <v>89</v>
      </c>
      <c r="C13" s="43">
        <f>5pf!D28</f>
        <v>0</v>
      </c>
      <c r="D13" s="1" t="s">
        <v>96</v>
      </c>
      <c r="E13" s="1" t="s">
        <v>101</v>
      </c>
      <c r="F13" s="43">
        <f>'5pf (раб)'!D28</f>
        <v>0</v>
      </c>
      <c r="G13" t="str">
        <f>IF(F13=C13,"+","-")</f>
        <v>+</v>
      </c>
    </row>
  </sheetData>
  <conditionalFormatting sqref="G3:G13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5"/>
  <sheetViews>
    <sheetView workbookViewId="0" topLeftCell="A1">
      <selection activeCell="F24" sqref="F24"/>
    </sheetView>
  </sheetViews>
  <sheetFormatPr defaultColWidth="9.33203125" defaultRowHeight="11.25" customHeight="1"/>
  <cols>
    <col min="1" max="1" width="4.332031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9" customWidth="1"/>
    <col min="11" max="11" width="10.33203125" style="49" customWidth="1"/>
    <col min="12" max="14" width="9.33203125" style="49" customWidth="1"/>
    <col min="15" max="15" width="11.66015625" style="49" bestFit="1" customWidth="1"/>
    <col min="16" max="16" width="9.33203125" style="49" customWidth="1"/>
    <col min="17" max="17" width="12.66015625" style="49" bestFit="1" customWidth="1"/>
    <col min="18" max="30" width="9.33203125" style="49" customWidth="1"/>
    <col min="31" max="31" width="12.16015625" style="49" bestFit="1" customWidth="1"/>
    <col min="32" max="32" width="9.33203125" style="47" customWidth="1"/>
    <col min="33" max="16384" width="9.33203125" style="49" customWidth="1"/>
  </cols>
  <sheetData>
    <row r="1" spans="1:7" ht="11.25" customHeight="1">
      <c r="A1" s="125" t="s">
        <v>103</v>
      </c>
      <c r="B1" s="125"/>
      <c r="C1" s="125"/>
      <c r="D1" s="125"/>
      <c r="E1" s="125"/>
      <c r="F1" s="125"/>
      <c r="G1" s="54"/>
    </row>
    <row r="2" spans="1:32" ht="18" customHeight="1">
      <c r="A2" s="117" t="s">
        <v>104</v>
      </c>
      <c r="B2" s="117" t="s">
        <v>105</v>
      </c>
      <c r="C2" s="122" t="s">
        <v>106</v>
      </c>
      <c r="D2" s="123"/>
      <c r="E2" s="123"/>
      <c r="F2" s="122" t="s">
        <v>42</v>
      </c>
      <c r="G2" s="123"/>
      <c r="H2" s="123"/>
      <c r="I2" s="122" t="s">
        <v>44</v>
      </c>
      <c r="J2" s="123"/>
      <c r="K2" s="124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6"/>
    </row>
    <row r="3" spans="1:32" ht="28.5" customHeight="1">
      <c r="A3" s="121"/>
      <c r="B3" s="121"/>
      <c r="C3" s="117" t="s">
        <v>107</v>
      </c>
      <c r="D3" s="117" t="s">
        <v>108</v>
      </c>
      <c r="E3" s="117" t="s">
        <v>109</v>
      </c>
      <c r="F3" s="117" t="s">
        <v>107</v>
      </c>
      <c r="G3" s="117" t="s">
        <v>108</v>
      </c>
      <c r="H3" s="117" t="s">
        <v>109</v>
      </c>
      <c r="I3" s="117" t="s">
        <v>107</v>
      </c>
      <c r="J3" s="117" t="s">
        <v>108</v>
      </c>
      <c r="K3" s="117" t="s">
        <v>109</v>
      </c>
      <c r="AF3" s="57"/>
    </row>
    <row r="4" spans="1:32" ht="36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AF4" s="57"/>
    </row>
    <row r="5" spans="1:32" ht="11.25" customHeight="1">
      <c r="A5" s="58" t="s">
        <v>110</v>
      </c>
      <c r="B5" s="58" t="s">
        <v>111</v>
      </c>
      <c r="C5" s="59">
        <v>71372</v>
      </c>
      <c r="D5" s="60">
        <v>205609.2</v>
      </c>
      <c r="E5" s="61">
        <v>2880.8</v>
      </c>
      <c r="F5" s="59">
        <v>12</v>
      </c>
      <c r="G5" s="60">
        <v>7.7</v>
      </c>
      <c r="H5" s="60">
        <v>642</v>
      </c>
      <c r="I5" s="59">
        <v>62</v>
      </c>
      <c r="J5" s="60">
        <v>53.9</v>
      </c>
      <c r="K5" s="60">
        <v>870.1</v>
      </c>
      <c r="AF5" s="62"/>
    </row>
    <row r="6" spans="1:32" ht="11.25" customHeight="1">
      <c r="A6" s="58" t="s">
        <v>112</v>
      </c>
      <c r="B6" s="58" t="s">
        <v>113</v>
      </c>
      <c r="C6" s="59">
        <v>15667</v>
      </c>
      <c r="D6" s="60">
        <v>38562.1</v>
      </c>
      <c r="E6" s="61">
        <v>2461.4</v>
      </c>
      <c r="F6" s="59">
        <v>9</v>
      </c>
      <c r="G6" s="60">
        <v>5.1</v>
      </c>
      <c r="H6" s="60">
        <v>570.7</v>
      </c>
      <c r="I6" s="59">
        <v>49</v>
      </c>
      <c r="J6" s="60">
        <v>42.3</v>
      </c>
      <c r="K6" s="60">
        <v>864.2</v>
      </c>
      <c r="AF6" s="62"/>
    </row>
    <row r="7" spans="1:32" ht="11.25" customHeight="1">
      <c r="A7" s="58" t="s">
        <v>114</v>
      </c>
      <c r="B7" s="58" t="s">
        <v>115</v>
      </c>
      <c r="C7" s="59">
        <v>22203</v>
      </c>
      <c r="D7" s="60">
        <v>53463.2</v>
      </c>
      <c r="E7" s="61">
        <v>2407.9</v>
      </c>
      <c r="F7" s="59">
        <v>35</v>
      </c>
      <c r="G7" s="60">
        <v>20.1</v>
      </c>
      <c r="H7" s="60">
        <v>573.6</v>
      </c>
      <c r="I7" s="59">
        <v>22</v>
      </c>
      <c r="J7" s="60">
        <v>18.8</v>
      </c>
      <c r="K7" s="60">
        <v>856</v>
      </c>
      <c r="AF7" s="62"/>
    </row>
    <row r="8" spans="1:32" ht="11.25" customHeight="1">
      <c r="A8" s="58" t="s">
        <v>116</v>
      </c>
      <c r="B8" s="58" t="s">
        <v>117</v>
      </c>
      <c r="C8" s="59">
        <v>21018</v>
      </c>
      <c r="D8" s="60">
        <v>50930.1</v>
      </c>
      <c r="E8" s="61">
        <v>2423.2</v>
      </c>
      <c r="F8" s="59">
        <v>20</v>
      </c>
      <c r="G8" s="60">
        <v>11.3</v>
      </c>
      <c r="H8" s="60">
        <v>565</v>
      </c>
      <c r="I8" s="59">
        <v>38</v>
      </c>
      <c r="J8" s="60">
        <v>32.5</v>
      </c>
      <c r="K8" s="60">
        <v>856.2</v>
      </c>
      <c r="AF8" s="62"/>
    </row>
    <row r="9" spans="1:32" ht="11.25" customHeight="1">
      <c r="A9" s="58" t="s">
        <v>118</v>
      </c>
      <c r="B9" s="58" t="s">
        <v>119</v>
      </c>
      <c r="C9" s="59">
        <v>34049</v>
      </c>
      <c r="D9" s="60">
        <v>83625.1</v>
      </c>
      <c r="E9" s="61">
        <v>2456</v>
      </c>
      <c r="F9" s="59">
        <v>51</v>
      </c>
      <c r="G9" s="60">
        <v>30.6</v>
      </c>
      <c r="H9" s="60">
        <v>600.7</v>
      </c>
      <c r="I9" s="59">
        <v>48</v>
      </c>
      <c r="J9" s="60">
        <v>41.1</v>
      </c>
      <c r="K9" s="60">
        <v>856.4</v>
      </c>
      <c r="AF9" s="62"/>
    </row>
    <row r="10" spans="1:32" ht="11.25" customHeight="1">
      <c r="A10" s="58" t="s">
        <v>120</v>
      </c>
      <c r="B10" s="58" t="s">
        <v>121</v>
      </c>
      <c r="C10" s="59">
        <v>24090</v>
      </c>
      <c r="D10" s="60">
        <v>57750.9</v>
      </c>
      <c r="E10" s="61">
        <v>2397.3</v>
      </c>
      <c r="F10" s="59">
        <v>42</v>
      </c>
      <c r="G10" s="60">
        <v>25.7</v>
      </c>
      <c r="H10" s="60">
        <v>611.4</v>
      </c>
      <c r="I10" s="59">
        <v>68</v>
      </c>
      <c r="J10" s="60">
        <v>58.6</v>
      </c>
      <c r="K10" s="60">
        <v>862.1</v>
      </c>
      <c r="AF10" s="62"/>
    </row>
    <row r="11" spans="1:32" ht="11.25" customHeight="1">
      <c r="A11" s="58" t="s">
        <v>122</v>
      </c>
      <c r="B11" s="58" t="s">
        <v>123</v>
      </c>
      <c r="C11" s="59">
        <v>32808</v>
      </c>
      <c r="D11" s="60">
        <v>79976.3</v>
      </c>
      <c r="E11" s="61">
        <v>2437.7</v>
      </c>
      <c r="F11" s="59">
        <v>16</v>
      </c>
      <c r="G11" s="60">
        <v>7.7</v>
      </c>
      <c r="H11" s="60">
        <v>481.5</v>
      </c>
      <c r="I11" s="59">
        <v>68</v>
      </c>
      <c r="J11" s="60">
        <v>58.5</v>
      </c>
      <c r="K11" s="60">
        <v>859.8</v>
      </c>
      <c r="AF11" s="62"/>
    </row>
    <row r="12" spans="1:32" ht="11.25" customHeight="1">
      <c r="A12" s="58" t="s">
        <v>124</v>
      </c>
      <c r="B12" s="58" t="s">
        <v>125</v>
      </c>
      <c r="C12" s="59">
        <v>51678</v>
      </c>
      <c r="D12" s="60">
        <v>126161.5</v>
      </c>
      <c r="E12" s="61">
        <v>2441.3</v>
      </c>
      <c r="F12" s="59">
        <v>30</v>
      </c>
      <c r="G12" s="60">
        <v>17.9</v>
      </c>
      <c r="H12" s="60">
        <v>596.3</v>
      </c>
      <c r="I12" s="59">
        <v>70</v>
      </c>
      <c r="J12" s="60">
        <v>60.3</v>
      </c>
      <c r="K12" s="60">
        <v>861.3</v>
      </c>
      <c r="AF12" s="62"/>
    </row>
    <row r="13" spans="1:11" ht="11.25" customHeight="1">
      <c r="A13" s="119" t="s">
        <v>126</v>
      </c>
      <c r="B13" s="120"/>
      <c r="C13" s="59">
        <v>272885</v>
      </c>
      <c r="D13" s="60">
        <v>696078.4</v>
      </c>
      <c r="E13" s="61">
        <v>2550.8</v>
      </c>
      <c r="F13" s="59">
        <v>215</v>
      </c>
      <c r="G13" s="60">
        <v>126.1</v>
      </c>
      <c r="H13" s="60">
        <v>586.6</v>
      </c>
      <c r="I13" s="59">
        <v>425</v>
      </c>
      <c r="J13" s="60">
        <v>366.1</v>
      </c>
      <c r="K13" s="60">
        <v>861.5</v>
      </c>
    </row>
    <row r="15" spans="1:28" ht="21" customHeight="1">
      <c r="A15" s="117" t="s">
        <v>104</v>
      </c>
      <c r="B15" s="117" t="s">
        <v>105</v>
      </c>
      <c r="C15" s="122" t="s">
        <v>46</v>
      </c>
      <c r="D15" s="123"/>
      <c r="E15" s="123"/>
      <c r="F15" s="122" t="s">
        <v>48</v>
      </c>
      <c r="G15" s="123"/>
      <c r="H15" s="123"/>
      <c r="I15" s="122" t="s">
        <v>50</v>
      </c>
      <c r="J15" s="123"/>
      <c r="K15" s="124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</row>
    <row r="16" spans="1:11" ht="12.75" customHeight="1">
      <c r="A16" s="121"/>
      <c r="B16" s="121"/>
      <c r="C16" s="117" t="s">
        <v>107</v>
      </c>
      <c r="D16" s="117" t="s">
        <v>108</v>
      </c>
      <c r="E16" s="117" t="s">
        <v>109</v>
      </c>
      <c r="F16" s="117" t="s">
        <v>107</v>
      </c>
      <c r="G16" s="117" t="s">
        <v>108</v>
      </c>
      <c r="H16" s="117" t="s">
        <v>109</v>
      </c>
      <c r="I16" s="117" t="s">
        <v>107</v>
      </c>
      <c r="J16" s="117" t="s">
        <v>108</v>
      </c>
      <c r="K16" s="117" t="s">
        <v>109</v>
      </c>
    </row>
    <row r="17" spans="1:11" ht="43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1.25" customHeight="1">
      <c r="A18" s="58" t="s">
        <v>110</v>
      </c>
      <c r="B18" s="58" t="s">
        <v>111</v>
      </c>
      <c r="C18" s="59">
        <v>265</v>
      </c>
      <c r="D18" s="60">
        <v>276</v>
      </c>
      <c r="E18" s="60">
        <v>1041.6</v>
      </c>
      <c r="F18" s="59">
        <v>15</v>
      </c>
      <c r="G18" s="60">
        <v>17.1</v>
      </c>
      <c r="H18" s="60">
        <v>1141.9</v>
      </c>
      <c r="I18" s="59">
        <v>5</v>
      </c>
      <c r="J18" s="60">
        <v>6.2</v>
      </c>
      <c r="K18" s="60">
        <v>1236.1</v>
      </c>
    </row>
    <row r="19" spans="1:11" ht="11.25" customHeight="1">
      <c r="A19" s="58" t="s">
        <v>112</v>
      </c>
      <c r="B19" s="58" t="s">
        <v>113</v>
      </c>
      <c r="C19" s="59">
        <v>79</v>
      </c>
      <c r="D19" s="60">
        <v>82.1</v>
      </c>
      <c r="E19" s="60">
        <v>1039.7</v>
      </c>
      <c r="F19" s="59">
        <v>0</v>
      </c>
      <c r="G19" s="60">
        <v>0</v>
      </c>
      <c r="H19" s="60">
        <v>0</v>
      </c>
      <c r="I19" s="59">
        <v>3</v>
      </c>
      <c r="J19" s="60">
        <v>3.8</v>
      </c>
      <c r="K19" s="60">
        <v>1252.9</v>
      </c>
    </row>
    <row r="20" spans="1:11" ht="11.25" customHeight="1">
      <c r="A20" s="58" t="s">
        <v>114</v>
      </c>
      <c r="B20" s="58" t="s">
        <v>115</v>
      </c>
      <c r="C20" s="59">
        <v>110</v>
      </c>
      <c r="D20" s="60">
        <v>114.3</v>
      </c>
      <c r="E20" s="60">
        <v>1039.1</v>
      </c>
      <c r="F20" s="59">
        <v>3</v>
      </c>
      <c r="G20" s="60">
        <v>3.6</v>
      </c>
      <c r="H20" s="60">
        <v>1188.2</v>
      </c>
      <c r="I20" s="59">
        <v>4</v>
      </c>
      <c r="J20" s="60">
        <v>4.9</v>
      </c>
      <c r="K20" s="60">
        <v>1221.6</v>
      </c>
    </row>
    <row r="21" spans="1:11" ht="11.25" customHeight="1">
      <c r="A21" s="58" t="s">
        <v>116</v>
      </c>
      <c r="B21" s="58" t="s">
        <v>117</v>
      </c>
      <c r="C21" s="59">
        <v>125</v>
      </c>
      <c r="D21" s="60">
        <v>130</v>
      </c>
      <c r="E21" s="60">
        <v>1039.9</v>
      </c>
      <c r="F21" s="59">
        <v>0</v>
      </c>
      <c r="G21" s="60">
        <v>0</v>
      </c>
      <c r="H21" s="60">
        <v>0</v>
      </c>
      <c r="I21" s="59">
        <v>3</v>
      </c>
      <c r="J21" s="60">
        <v>3.7</v>
      </c>
      <c r="K21" s="60">
        <v>1232.3</v>
      </c>
    </row>
    <row r="22" spans="1:11" ht="11.25" customHeight="1">
      <c r="A22" s="58" t="s">
        <v>118</v>
      </c>
      <c r="B22" s="58" t="s">
        <v>119</v>
      </c>
      <c r="C22" s="59">
        <v>169</v>
      </c>
      <c r="D22" s="60">
        <v>176.2</v>
      </c>
      <c r="E22" s="60">
        <v>1042.3</v>
      </c>
      <c r="F22" s="59">
        <v>8</v>
      </c>
      <c r="G22" s="60">
        <v>9.2</v>
      </c>
      <c r="H22" s="60">
        <v>1154.5</v>
      </c>
      <c r="I22" s="59">
        <v>8</v>
      </c>
      <c r="J22" s="60">
        <v>9.9</v>
      </c>
      <c r="K22" s="60">
        <v>1242.9</v>
      </c>
    </row>
    <row r="23" spans="1:11" ht="11.25" customHeight="1">
      <c r="A23" s="58" t="s">
        <v>120</v>
      </c>
      <c r="B23" s="58" t="s">
        <v>121</v>
      </c>
      <c r="C23" s="59">
        <v>150</v>
      </c>
      <c r="D23" s="60">
        <v>155.9</v>
      </c>
      <c r="E23" s="60">
        <v>1039</v>
      </c>
      <c r="F23" s="59">
        <v>5</v>
      </c>
      <c r="G23" s="60">
        <v>5.8</v>
      </c>
      <c r="H23" s="60">
        <v>1165.4</v>
      </c>
      <c r="I23" s="59">
        <v>5</v>
      </c>
      <c r="J23" s="60">
        <v>6.1</v>
      </c>
      <c r="K23" s="60">
        <v>1219.6</v>
      </c>
    </row>
    <row r="24" spans="1:11" ht="11.25" customHeight="1">
      <c r="A24" s="58" t="s">
        <v>122</v>
      </c>
      <c r="B24" s="58" t="s">
        <v>123</v>
      </c>
      <c r="C24" s="59">
        <v>170</v>
      </c>
      <c r="D24" s="60">
        <v>176.8</v>
      </c>
      <c r="E24" s="60">
        <v>1040.3</v>
      </c>
      <c r="F24" s="59">
        <v>5</v>
      </c>
      <c r="G24" s="60">
        <v>5.8</v>
      </c>
      <c r="H24" s="60">
        <v>1161.1</v>
      </c>
      <c r="I24" s="59">
        <v>3</v>
      </c>
      <c r="J24" s="60">
        <v>3.8</v>
      </c>
      <c r="K24" s="60">
        <v>1268.3</v>
      </c>
    </row>
    <row r="25" spans="1:11" ht="11.25" customHeight="1">
      <c r="A25" s="58" t="s">
        <v>124</v>
      </c>
      <c r="B25" s="58" t="s">
        <v>125</v>
      </c>
      <c r="C25" s="59">
        <v>225</v>
      </c>
      <c r="D25" s="60">
        <v>233.5</v>
      </c>
      <c r="E25" s="60">
        <v>1038</v>
      </c>
      <c r="F25" s="59">
        <v>6</v>
      </c>
      <c r="G25" s="60">
        <v>6.9</v>
      </c>
      <c r="H25" s="60">
        <v>1146.8</v>
      </c>
      <c r="I25" s="59">
        <v>2</v>
      </c>
      <c r="J25" s="60">
        <v>2.6</v>
      </c>
      <c r="K25" s="60">
        <v>1283.7</v>
      </c>
    </row>
    <row r="26" spans="1:11" ht="11.25" customHeight="1">
      <c r="A26" s="119" t="s">
        <v>126</v>
      </c>
      <c r="B26" s="120"/>
      <c r="C26" s="59">
        <v>1293</v>
      </c>
      <c r="D26" s="60">
        <v>1344.9</v>
      </c>
      <c r="E26" s="60">
        <v>1040.1</v>
      </c>
      <c r="F26" s="59">
        <v>42</v>
      </c>
      <c r="G26" s="60">
        <v>48.4</v>
      </c>
      <c r="H26" s="60">
        <v>1153.4</v>
      </c>
      <c r="I26" s="59">
        <v>33</v>
      </c>
      <c r="J26" s="60">
        <v>40.9</v>
      </c>
      <c r="K26" s="60">
        <v>1240.5</v>
      </c>
    </row>
    <row r="28" spans="1:28" ht="20.25" customHeight="1">
      <c r="A28" s="117" t="s">
        <v>104</v>
      </c>
      <c r="B28" s="117" t="s">
        <v>105</v>
      </c>
      <c r="C28" s="122" t="s">
        <v>52</v>
      </c>
      <c r="D28" s="123"/>
      <c r="E28" s="123"/>
      <c r="F28" s="122" t="s">
        <v>54</v>
      </c>
      <c r="G28" s="123"/>
      <c r="H28" s="123"/>
      <c r="I28" s="122" t="s">
        <v>56</v>
      </c>
      <c r="J28" s="123"/>
      <c r="K28" s="124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</row>
    <row r="29" spans="1:11" ht="12.75" customHeight="1">
      <c r="A29" s="121"/>
      <c r="B29" s="121"/>
      <c r="C29" s="117" t="s">
        <v>107</v>
      </c>
      <c r="D29" s="117" t="s">
        <v>108</v>
      </c>
      <c r="E29" s="117" t="s">
        <v>109</v>
      </c>
      <c r="F29" s="117" t="s">
        <v>107</v>
      </c>
      <c r="G29" s="117" t="s">
        <v>108</v>
      </c>
      <c r="H29" s="117" t="s">
        <v>109</v>
      </c>
      <c r="I29" s="117" t="s">
        <v>107</v>
      </c>
      <c r="J29" s="117" t="s">
        <v>108</v>
      </c>
      <c r="K29" s="117" t="s">
        <v>109</v>
      </c>
    </row>
    <row r="30" spans="1:11" ht="43.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</row>
    <row r="31" spans="1:11" ht="11.25" customHeight="1">
      <c r="A31" s="58" t="s">
        <v>110</v>
      </c>
      <c r="B31" s="58" t="s">
        <v>111</v>
      </c>
      <c r="C31" s="59">
        <v>4</v>
      </c>
      <c r="D31" s="60">
        <v>5.5</v>
      </c>
      <c r="E31" s="60">
        <v>1362.8</v>
      </c>
      <c r="F31" s="59">
        <v>12</v>
      </c>
      <c r="G31" s="60">
        <v>17.2</v>
      </c>
      <c r="H31" s="60">
        <v>1430.8</v>
      </c>
      <c r="I31" s="59">
        <v>13751</v>
      </c>
      <c r="J31" s="60">
        <v>24044.5</v>
      </c>
      <c r="K31" s="60">
        <v>1748.6</v>
      </c>
    </row>
    <row r="32" spans="1:11" ht="11.25" customHeight="1">
      <c r="A32" s="58" t="s">
        <v>112</v>
      </c>
      <c r="B32" s="58" t="s">
        <v>113</v>
      </c>
      <c r="C32" s="59">
        <v>2</v>
      </c>
      <c r="D32" s="60">
        <v>2.7</v>
      </c>
      <c r="E32" s="60">
        <v>1341.8</v>
      </c>
      <c r="F32" s="59">
        <v>2</v>
      </c>
      <c r="G32" s="60">
        <v>2.9</v>
      </c>
      <c r="H32" s="60">
        <v>1462.5</v>
      </c>
      <c r="I32" s="59">
        <v>4044</v>
      </c>
      <c r="J32" s="60">
        <v>7073.7</v>
      </c>
      <c r="K32" s="60">
        <v>1749.2</v>
      </c>
    </row>
    <row r="33" spans="1:11" ht="11.25" customHeight="1">
      <c r="A33" s="58" t="s">
        <v>114</v>
      </c>
      <c r="B33" s="58" t="s">
        <v>115</v>
      </c>
      <c r="C33" s="59">
        <v>2</v>
      </c>
      <c r="D33" s="60">
        <v>2.7</v>
      </c>
      <c r="E33" s="60">
        <v>1369.6</v>
      </c>
      <c r="F33" s="59">
        <v>0</v>
      </c>
      <c r="G33" s="60">
        <v>0</v>
      </c>
      <c r="H33" s="60">
        <v>0</v>
      </c>
      <c r="I33" s="59">
        <v>6375</v>
      </c>
      <c r="J33" s="60">
        <v>11123.6</v>
      </c>
      <c r="K33" s="60">
        <v>1744.9</v>
      </c>
    </row>
    <row r="34" spans="1:11" ht="11.25" customHeight="1">
      <c r="A34" s="58" t="s">
        <v>116</v>
      </c>
      <c r="B34" s="58" t="s">
        <v>117</v>
      </c>
      <c r="C34" s="59">
        <v>7</v>
      </c>
      <c r="D34" s="60">
        <v>9.7</v>
      </c>
      <c r="E34" s="60">
        <v>1383.1</v>
      </c>
      <c r="F34" s="59">
        <v>0</v>
      </c>
      <c r="G34" s="60">
        <v>0</v>
      </c>
      <c r="H34" s="60">
        <v>0</v>
      </c>
      <c r="I34" s="59">
        <v>5228</v>
      </c>
      <c r="J34" s="60">
        <v>9133.9</v>
      </c>
      <c r="K34" s="60">
        <v>1747.1</v>
      </c>
    </row>
    <row r="35" spans="1:11" ht="11.25" customHeight="1">
      <c r="A35" s="58" t="s">
        <v>118</v>
      </c>
      <c r="B35" s="58" t="s">
        <v>119</v>
      </c>
      <c r="C35" s="59">
        <v>3</v>
      </c>
      <c r="D35" s="60">
        <v>4</v>
      </c>
      <c r="E35" s="60">
        <v>1335.2</v>
      </c>
      <c r="F35" s="59">
        <v>0</v>
      </c>
      <c r="G35" s="60">
        <v>0</v>
      </c>
      <c r="H35" s="60">
        <v>0</v>
      </c>
      <c r="I35" s="59">
        <v>8288</v>
      </c>
      <c r="J35" s="60">
        <v>14511.9</v>
      </c>
      <c r="K35" s="60">
        <v>1750.9</v>
      </c>
    </row>
    <row r="36" spans="1:11" ht="11.25" customHeight="1">
      <c r="A36" s="58" t="s">
        <v>120</v>
      </c>
      <c r="B36" s="58" t="s">
        <v>121</v>
      </c>
      <c r="C36" s="59">
        <v>5</v>
      </c>
      <c r="D36" s="60">
        <v>6.7</v>
      </c>
      <c r="E36" s="60">
        <v>1334.7</v>
      </c>
      <c r="F36" s="59">
        <v>3</v>
      </c>
      <c r="G36" s="60">
        <v>4.2</v>
      </c>
      <c r="H36" s="60">
        <v>1406.9</v>
      </c>
      <c r="I36" s="59">
        <v>6689</v>
      </c>
      <c r="J36" s="60">
        <v>11692.6</v>
      </c>
      <c r="K36" s="60">
        <v>1748</v>
      </c>
    </row>
    <row r="37" spans="1:11" ht="11.25" customHeight="1">
      <c r="A37" s="58" t="s">
        <v>122</v>
      </c>
      <c r="B37" s="58" t="s">
        <v>123</v>
      </c>
      <c r="C37" s="59">
        <v>4</v>
      </c>
      <c r="D37" s="60">
        <v>5.3</v>
      </c>
      <c r="E37" s="60">
        <v>1333.5</v>
      </c>
      <c r="F37" s="59">
        <v>2</v>
      </c>
      <c r="G37" s="60">
        <v>2.9</v>
      </c>
      <c r="H37" s="60">
        <v>1435.9</v>
      </c>
      <c r="I37" s="59">
        <v>9229</v>
      </c>
      <c r="J37" s="60">
        <v>16126.1</v>
      </c>
      <c r="K37" s="60">
        <v>1747.3</v>
      </c>
    </row>
    <row r="38" spans="1:11" ht="11.25" customHeight="1">
      <c r="A38" s="58" t="s">
        <v>124</v>
      </c>
      <c r="B38" s="58" t="s">
        <v>125</v>
      </c>
      <c r="C38" s="59">
        <v>4</v>
      </c>
      <c r="D38" s="60">
        <v>5.5</v>
      </c>
      <c r="E38" s="60">
        <v>1375.6</v>
      </c>
      <c r="F38" s="59">
        <v>0</v>
      </c>
      <c r="G38" s="60">
        <v>0</v>
      </c>
      <c r="H38" s="60">
        <v>0</v>
      </c>
      <c r="I38" s="59">
        <v>16750</v>
      </c>
      <c r="J38" s="60">
        <v>29353.9</v>
      </c>
      <c r="K38" s="60">
        <v>1752.5</v>
      </c>
    </row>
    <row r="39" spans="1:11" ht="11.25" customHeight="1">
      <c r="A39" s="119" t="s">
        <v>126</v>
      </c>
      <c r="B39" s="120"/>
      <c r="C39" s="59">
        <v>31</v>
      </c>
      <c r="D39" s="60">
        <v>42.1</v>
      </c>
      <c r="E39" s="60">
        <v>1357.1</v>
      </c>
      <c r="F39" s="59">
        <v>19</v>
      </c>
      <c r="G39" s="60">
        <v>27.2</v>
      </c>
      <c r="H39" s="60">
        <v>1430.9</v>
      </c>
      <c r="I39" s="59">
        <v>70354</v>
      </c>
      <c r="J39" s="60">
        <v>123060.2</v>
      </c>
      <c r="K39" s="60">
        <v>1749.2</v>
      </c>
    </row>
    <row r="41" spans="1:28" ht="21" customHeight="1">
      <c r="A41" s="117" t="s">
        <v>104</v>
      </c>
      <c r="B41" s="117" t="s">
        <v>105</v>
      </c>
      <c r="C41" s="122" t="s">
        <v>58</v>
      </c>
      <c r="D41" s="123"/>
      <c r="E41" s="123"/>
      <c r="F41" s="122" t="s">
        <v>60</v>
      </c>
      <c r="G41" s="123"/>
      <c r="H41" s="123"/>
      <c r="I41" s="122" t="s">
        <v>62</v>
      </c>
      <c r="J41" s="123"/>
      <c r="K41" s="124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11" ht="12.75" customHeight="1">
      <c r="A42" s="121"/>
      <c r="B42" s="121"/>
      <c r="C42" s="117" t="s">
        <v>107</v>
      </c>
      <c r="D42" s="117" t="s">
        <v>108</v>
      </c>
      <c r="E42" s="117" t="s">
        <v>109</v>
      </c>
      <c r="F42" s="117" t="s">
        <v>107</v>
      </c>
      <c r="G42" s="117" t="s">
        <v>108</v>
      </c>
      <c r="H42" s="117" t="s">
        <v>109</v>
      </c>
      <c r="I42" s="117" t="s">
        <v>107</v>
      </c>
      <c r="J42" s="117" t="s">
        <v>108</v>
      </c>
      <c r="K42" s="117" t="s">
        <v>109</v>
      </c>
    </row>
    <row r="43" spans="1:11" ht="40.5" customHeight="1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</row>
    <row r="44" spans="1:11" ht="11.25" customHeight="1">
      <c r="A44" s="58" t="s">
        <v>110</v>
      </c>
      <c r="B44" s="58" t="s">
        <v>111</v>
      </c>
      <c r="C44" s="59">
        <v>37934</v>
      </c>
      <c r="D44" s="60">
        <v>88063.3</v>
      </c>
      <c r="E44" s="60">
        <v>2321.5</v>
      </c>
      <c r="F44" s="59">
        <v>9591</v>
      </c>
      <c r="G44" s="60">
        <v>32937.6</v>
      </c>
      <c r="H44" s="60">
        <v>3434.2</v>
      </c>
      <c r="I44" s="59">
        <v>4316</v>
      </c>
      <c r="J44" s="60">
        <v>19121</v>
      </c>
      <c r="K44" s="60">
        <v>4430.3</v>
      </c>
    </row>
    <row r="45" spans="1:11" ht="11.25" customHeight="1">
      <c r="A45" s="58" t="s">
        <v>112</v>
      </c>
      <c r="B45" s="58" t="s">
        <v>113</v>
      </c>
      <c r="C45" s="59">
        <v>9139</v>
      </c>
      <c r="D45" s="60">
        <v>21537.7</v>
      </c>
      <c r="E45" s="60">
        <v>2356.7</v>
      </c>
      <c r="F45" s="59">
        <v>1521</v>
      </c>
      <c r="G45" s="60">
        <v>5155</v>
      </c>
      <c r="H45" s="60">
        <v>3389.2</v>
      </c>
      <c r="I45" s="59">
        <v>445</v>
      </c>
      <c r="J45" s="60">
        <v>1967.9</v>
      </c>
      <c r="K45" s="60">
        <v>4422.3</v>
      </c>
    </row>
    <row r="46" spans="1:11" ht="11.25" customHeight="1">
      <c r="A46" s="58" t="s">
        <v>114</v>
      </c>
      <c r="B46" s="58" t="s">
        <v>115</v>
      </c>
      <c r="C46" s="59">
        <v>12789</v>
      </c>
      <c r="D46" s="60">
        <v>30060.2</v>
      </c>
      <c r="E46" s="60">
        <v>2350.5</v>
      </c>
      <c r="F46" s="59">
        <v>1941</v>
      </c>
      <c r="G46" s="60">
        <v>6572.4</v>
      </c>
      <c r="H46" s="60">
        <v>3386.1</v>
      </c>
      <c r="I46" s="59">
        <v>470</v>
      </c>
      <c r="J46" s="60">
        <v>2071.9</v>
      </c>
      <c r="K46" s="60">
        <v>4408.2</v>
      </c>
    </row>
    <row r="47" spans="1:11" ht="11.25" customHeight="1">
      <c r="A47" s="58" t="s">
        <v>116</v>
      </c>
      <c r="B47" s="58" t="s">
        <v>117</v>
      </c>
      <c r="C47" s="59">
        <v>12775</v>
      </c>
      <c r="D47" s="60">
        <v>29921.3</v>
      </c>
      <c r="E47" s="60">
        <v>2342.2</v>
      </c>
      <c r="F47" s="59">
        <v>1927</v>
      </c>
      <c r="G47" s="60">
        <v>6512.4</v>
      </c>
      <c r="H47" s="60">
        <v>3379.6</v>
      </c>
      <c r="I47" s="59">
        <v>501</v>
      </c>
      <c r="J47" s="60">
        <v>2199.5</v>
      </c>
      <c r="K47" s="60">
        <v>4390.2</v>
      </c>
    </row>
    <row r="48" spans="1:11" ht="11.25" customHeight="1">
      <c r="A48" s="58" t="s">
        <v>118</v>
      </c>
      <c r="B48" s="58" t="s">
        <v>119</v>
      </c>
      <c r="C48" s="59">
        <v>20395</v>
      </c>
      <c r="D48" s="60">
        <v>47642.3</v>
      </c>
      <c r="E48" s="60">
        <v>2336</v>
      </c>
      <c r="F48" s="59">
        <v>3375</v>
      </c>
      <c r="G48" s="60">
        <v>11427.2</v>
      </c>
      <c r="H48" s="60">
        <v>3385.8</v>
      </c>
      <c r="I48" s="59">
        <v>924</v>
      </c>
      <c r="J48" s="60">
        <v>4081.4</v>
      </c>
      <c r="K48" s="60">
        <v>4417.1</v>
      </c>
    </row>
    <row r="49" spans="1:11" ht="11.25" customHeight="1">
      <c r="A49" s="58" t="s">
        <v>120</v>
      </c>
      <c r="B49" s="58" t="s">
        <v>121</v>
      </c>
      <c r="C49" s="59">
        <v>14149</v>
      </c>
      <c r="D49" s="60">
        <v>32951.8</v>
      </c>
      <c r="E49" s="60">
        <v>2328.9</v>
      </c>
      <c r="F49" s="59">
        <v>1811</v>
      </c>
      <c r="G49" s="60">
        <v>6148.2</v>
      </c>
      <c r="H49" s="60">
        <v>3394.9</v>
      </c>
      <c r="I49" s="59">
        <v>633</v>
      </c>
      <c r="J49" s="60">
        <v>2793.6</v>
      </c>
      <c r="K49" s="60">
        <v>4413.3</v>
      </c>
    </row>
    <row r="50" spans="1:11" ht="11.25" customHeight="1">
      <c r="A50" s="58" t="s">
        <v>122</v>
      </c>
      <c r="B50" s="58" t="s">
        <v>123</v>
      </c>
      <c r="C50" s="59">
        <v>18595</v>
      </c>
      <c r="D50" s="60">
        <v>43696.7</v>
      </c>
      <c r="E50" s="60">
        <v>2349.9</v>
      </c>
      <c r="F50" s="59">
        <v>3018</v>
      </c>
      <c r="G50" s="60">
        <v>10243.4</v>
      </c>
      <c r="H50" s="60">
        <v>3394.1</v>
      </c>
      <c r="I50" s="59">
        <v>894</v>
      </c>
      <c r="J50" s="60">
        <v>3947.1</v>
      </c>
      <c r="K50" s="60">
        <v>4415.1</v>
      </c>
    </row>
    <row r="51" spans="1:11" ht="11.25" customHeight="1">
      <c r="A51" s="58" t="s">
        <v>124</v>
      </c>
      <c r="B51" s="58" t="s">
        <v>125</v>
      </c>
      <c r="C51" s="59">
        <v>26702</v>
      </c>
      <c r="D51" s="60">
        <v>62827.5</v>
      </c>
      <c r="E51" s="60">
        <v>2352.9</v>
      </c>
      <c r="F51" s="59">
        <v>4822</v>
      </c>
      <c r="G51" s="60">
        <v>16354.2</v>
      </c>
      <c r="H51" s="60">
        <v>3391.6</v>
      </c>
      <c r="I51" s="59">
        <v>1685</v>
      </c>
      <c r="J51" s="60">
        <v>7473</v>
      </c>
      <c r="K51" s="60">
        <v>4435</v>
      </c>
    </row>
    <row r="52" spans="1:11" ht="11.25" customHeight="1">
      <c r="A52" s="119" t="s">
        <v>126</v>
      </c>
      <c r="B52" s="120"/>
      <c r="C52" s="59">
        <v>152478</v>
      </c>
      <c r="D52" s="60">
        <v>356700.9</v>
      </c>
      <c r="E52" s="60">
        <v>2339.4</v>
      </c>
      <c r="F52" s="59">
        <v>28006</v>
      </c>
      <c r="G52" s="60">
        <v>95350.5</v>
      </c>
      <c r="H52" s="60">
        <v>3404.6</v>
      </c>
      <c r="I52" s="59">
        <v>9868</v>
      </c>
      <c r="J52" s="60">
        <v>43655.5</v>
      </c>
      <c r="K52" s="60">
        <v>4423.9</v>
      </c>
    </row>
    <row r="54" spans="1:28" ht="19.5" customHeight="1">
      <c r="A54" s="117" t="s">
        <v>104</v>
      </c>
      <c r="B54" s="117" t="s">
        <v>105</v>
      </c>
      <c r="C54" s="122" t="s">
        <v>64</v>
      </c>
      <c r="D54" s="123"/>
      <c r="E54" s="123"/>
      <c r="F54" s="122" t="s">
        <v>66</v>
      </c>
      <c r="G54" s="123"/>
      <c r="H54" s="124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</row>
    <row r="55" spans="1:8" ht="12.75" customHeight="1">
      <c r="A55" s="121"/>
      <c r="B55" s="121"/>
      <c r="C55" s="117" t="s">
        <v>107</v>
      </c>
      <c r="D55" s="117" t="s">
        <v>108</v>
      </c>
      <c r="E55" s="117" t="s">
        <v>109</v>
      </c>
      <c r="F55" s="117" t="s">
        <v>107</v>
      </c>
      <c r="G55" s="117" t="s">
        <v>108</v>
      </c>
      <c r="H55" s="117" t="s">
        <v>109</v>
      </c>
    </row>
    <row r="56" spans="1:8" ht="48" customHeight="1">
      <c r="A56" s="118"/>
      <c r="B56" s="118"/>
      <c r="C56" s="118"/>
      <c r="D56" s="118"/>
      <c r="E56" s="118"/>
      <c r="F56" s="118"/>
      <c r="G56" s="118"/>
      <c r="H56" s="118"/>
    </row>
    <row r="57" spans="1:8" ht="11.25" customHeight="1">
      <c r="A57" s="58" t="s">
        <v>110</v>
      </c>
      <c r="B57" s="58" t="s">
        <v>111</v>
      </c>
      <c r="C57" s="59">
        <v>4715</v>
      </c>
      <c r="D57" s="60">
        <v>30985.5</v>
      </c>
      <c r="E57" s="60">
        <v>6571.7</v>
      </c>
      <c r="F57" s="59">
        <v>690</v>
      </c>
      <c r="G57" s="60">
        <v>10073.5</v>
      </c>
      <c r="H57" s="60">
        <v>14599.3</v>
      </c>
    </row>
    <row r="58" spans="1:8" ht="11.25" customHeight="1">
      <c r="A58" s="58" t="s">
        <v>112</v>
      </c>
      <c r="B58" s="58" t="s">
        <v>113</v>
      </c>
      <c r="C58" s="59">
        <v>336</v>
      </c>
      <c r="D58" s="60">
        <v>2116.1</v>
      </c>
      <c r="E58" s="60">
        <v>6297.8</v>
      </c>
      <c r="F58" s="59">
        <v>38</v>
      </c>
      <c r="G58" s="60">
        <v>572.7</v>
      </c>
      <c r="H58" s="60">
        <v>15071</v>
      </c>
    </row>
    <row r="59" spans="1:8" ht="11.25" customHeight="1">
      <c r="A59" s="58" t="s">
        <v>114</v>
      </c>
      <c r="B59" s="58" t="s">
        <v>115</v>
      </c>
      <c r="C59" s="59">
        <v>367</v>
      </c>
      <c r="D59" s="60">
        <v>2379.5</v>
      </c>
      <c r="E59" s="60">
        <v>6483.6</v>
      </c>
      <c r="F59" s="59">
        <v>85</v>
      </c>
      <c r="G59" s="60">
        <v>1091.3</v>
      </c>
      <c r="H59" s="60">
        <v>12838.9</v>
      </c>
    </row>
    <row r="60" spans="1:8" ht="11.25" customHeight="1">
      <c r="A60" s="58" t="s">
        <v>116</v>
      </c>
      <c r="B60" s="58" t="s">
        <v>117</v>
      </c>
      <c r="C60" s="59">
        <v>339</v>
      </c>
      <c r="D60" s="60">
        <v>2183</v>
      </c>
      <c r="E60" s="60">
        <v>6439.5</v>
      </c>
      <c r="F60" s="59">
        <v>55</v>
      </c>
      <c r="G60" s="60">
        <v>792.8</v>
      </c>
      <c r="H60" s="60">
        <v>14415.1</v>
      </c>
    </row>
    <row r="61" spans="1:8" ht="11.25" customHeight="1">
      <c r="A61" s="58" t="s">
        <v>118</v>
      </c>
      <c r="B61" s="58" t="s">
        <v>119</v>
      </c>
      <c r="C61" s="59">
        <v>685</v>
      </c>
      <c r="D61" s="60">
        <v>4343.5</v>
      </c>
      <c r="E61" s="60">
        <v>6340.9</v>
      </c>
      <c r="F61" s="59">
        <v>95</v>
      </c>
      <c r="G61" s="60">
        <v>1347.8</v>
      </c>
      <c r="H61" s="60">
        <v>14187.4</v>
      </c>
    </row>
    <row r="62" spans="1:8" ht="11.25" customHeight="1">
      <c r="A62" s="58" t="s">
        <v>120</v>
      </c>
      <c r="B62" s="58" t="s">
        <v>121</v>
      </c>
      <c r="C62" s="59">
        <v>476</v>
      </c>
      <c r="D62" s="60">
        <v>3108.4</v>
      </c>
      <c r="E62" s="60">
        <v>6530.3</v>
      </c>
      <c r="F62" s="59">
        <v>54</v>
      </c>
      <c r="G62" s="60">
        <v>793.3</v>
      </c>
      <c r="H62" s="60">
        <v>14690.6</v>
      </c>
    </row>
    <row r="63" spans="1:8" ht="11.25" customHeight="1">
      <c r="A63" s="58" t="s">
        <v>122</v>
      </c>
      <c r="B63" s="58" t="s">
        <v>123</v>
      </c>
      <c r="C63" s="59">
        <v>731</v>
      </c>
      <c r="D63" s="60">
        <v>4757</v>
      </c>
      <c r="E63" s="60">
        <v>6507.5</v>
      </c>
      <c r="F63" s="59">
        <v>73</v>
      </c>
      <c r="G63" s="60">
        <v>945.1</v>
      </c>
      <c r="H63" s="60">
        <v>12946.8</v>
      </c>
    </row>
    <row r="64" spans="1:8" ht="11.25" customHeight="1">
      <c r="A64" s="58" t="s">
        <v>124</v>
      </c>
      <c r="B64" s="58" t="s">
        <v>125</v>
      </c>
      <c r="C64" s="59">
        <v>1239</v>
      </c>
      <c r="D64" s="60">
        <v>7935.4</v>
      </c>
      <c r="E64" s="60">
        <v>6404.7</v>
      </c>
      <c r="F64" s="59">
        <v>143</v>
      </c>
      <c r="G64" s="60">
        <v>1890.7</v>
      </c>
      <c r="H64" s="60">
        <v>13222</v>
      </c>
    </row>
    <row r="65" spans="1:8" ht="11.25" customHeight="1">
      <c r="A65" s="119" t="s">
        <v>126</v>
      </c>
      <c r="B65" s="120"/>
      <c r="C65" s="59">
        <v>8888</v>
      </c>
      <c r="D65" s="60">
        <v>57808.3</v>
      </c>
      <c r="E65" s="60">
        <v>6504.1</v>
      </c>
      <c r="F65" s="59">
        <v>1233</v>
      </c>
      <c r="G65" s="60">
        <v>17507.3</v>
      </c>
      <c r="H65" s="60">
        <v>14198.9</v>
      </c>
    </row>
  </sheetData>
  <mergeCells count="72">
    <mergeCell ref="I2:K2"/>
    <mergeCell ref="C3:C4"/>
    <mergeCell ref="D3:D4"/>
    <mergeCell ref="E3:E4"/>
    <mergeCell ref="F3:F4"/>
    <mergeCell ref="A13:B13"/>
    <mergeCell ref="A1:F1"/>
    <mergeCell ref="A2:A4"/>
    <mergeCell ref="B2:B4"/>
    <mergeCell ref="C2:E2"/>
    <mergeCell ref="F2:H2"/>
    <mergeCell ref="G3:G4"/>
    <mergeCell ref="H3:H4"/>
    <mergeCell ref="I3:I4"/>
    <mergeCell ref="J3:J4"/>
    <mergeCell ref="K3:K4"/>
    <mergeCell ref="A28:A30"/>
    <mergeCell ref="B28:B30"/>
    <mergeCell ref="C28:E28"/>
    <mergeCell ref="F28:H28"/>
    <mergeCell ref="I28:K28"/>
    <mergeCell ref="H16:H17"/>
    <mergeCell ref="I16:I17"/>
    <mergeCell ref="J16:J17"/>
    <mergeCell ref="K16:K17"/>
    <mergeCell ref="A26:B26"/>
    <mergeCell ref="A15:A17"/>
    <mergeCell ref="B15:B17"/>
    <mergeCell ref="C15:E15"/>
    <mergeCell ref="F15:H15"/>
    <mergeCell ref="I15:K15"/>
    <mergeCell ref="C16:C17"/>
    <mergeCell ref="D16:D17"/>
    <mergeCell ref="E16:E17"/>
    <mergeCell ref="F16:F17"/>
    <mergeCell ref="G16:G17"/>
    <mergeCell ref="I29:I30"/>
    <mergeCell ref="J29:J30"/>
    <mergeCell ref="K29:K30"/>
    <mergeCell ref="A39:B39"/>
    <mergeCell ref="A41:A43"/>
    <mergeCell ref="B41:B43"/>
    <mergeCell ref="C41:E41"/>
    <mergeCell ref="F41:H41"/>
    <mergeCell ref="I41:K41"/>
    <mergeCell ref="C42:C43"/>
    <mergeCell ref="C29:C30"/>
    <mergeCell ref="D29:D30"/>
    <mergeCell ref="E29:E30"/>
    <mergeCell ref="F29:F30"/>
    <mergeCell ref="G29:G30"/>
    <mergeCell ref="H29:H30"/>
    <mergeCell ref="K42:K43"/>
    <mergeCell ref="A52:B52"/>
    <mergeCell ref="A54:A56"/>
    <mergeCell ref="B54:B56"/>
    <mergeCell ref="C54:E54"/>
    <mergeCell ref="F54:H54"/>
    <mergeCell ref="C55:C56"/>
    <mergeCell ref="D55:D56"/>
    <mergeCell ref="E55:E56"/>
    <mergeCell ref="D42:D43"/>
    <mergeCell ref="E42:E43"/>
    <mergeCell ref="F42:F43"/>
    <mergeCell ref="G42:G43"/>
    <mergeCell ref="H42:H43"/>
    <mergeCell ref="I42:I43"/>
    <mergeCell ref="F55:F56"/>
    <mergeCell ref="G55:G56"/>
    <mergeCell ref="H55:H56"/>
    <mergeCell ref="A65:B65"/>
    <mergeCell ref="J42:J43"/>
  </mergeCells>
  <printOptions/>
  <pageMargins left="0.75" right="0.75" top="1" bottom="1" header="0.5" footer="0.5"/>
  <pageSetup horizontalDpi="600" verticalDpi="600" orientation="landscape" paperSize="9"/>
  <rowBreaks count="5" manualBreakCount="5">
    <brk id="14" max="16383" man="1"/>
    <brk id="27" max="16383" man="1"/>
    <brk id="40" max="16383" man="1"/>
    <brk id="53" max="16383" man="1"/>
    <brk id="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F29" sqref="F29"/>
    </sheetView>
  </sheetViews>
  <sheetFormatPr defaultColWidth="9.33203125" defaultRowHeight="11.25" customHeight="1"/>
  <cols>
    <col min="1" max="1" width="3.66015625" style="49" customWidth="1"/>
    <col min="2" max="2" width="33" style="49" customWidth="1"/>
    <col min="3" max="3" width="11" style="49" customWidth="1"/>
    <col min="4" max="4" width="14.16015625" style="49" customWidth="1"/>
    <col min="5" max="5" width="10.33203125" style="49" customWidth="1"/>
    <col min="6" max="6" width="11" style="49" customWidth="1"/>
    <col min="7" max="7" width="14.16015625" style="49" customWidth="1"/>
    <col min="8" max="8" width="10.33203125" style="49" customWidth="1"/>
    <col min="9" max="9" width="11" style="49" customWidth="1"/>
    <col min="10" max="10" width="14.16015625" style="47" customWidth="1"/>
    <col min="11" max="11" width="10.33203125" style="63" customWidth="1"/>
    <col min="12" max="12" width="9.16015625" style="48" customWidth="1"/>
    <col min="13" max="13" width="31.33203125" style="64" customWidth="1"/>
    <col min="14" max="16384" width="9.33203125" style="49" customWidth="1"/>
  </cols>
  <sheetData>
    <row r="1" spans="1:7" ht="11.25" customHeight="1">
      <c r="A1" s="125" t="s">
        <v>127</v>
      </c>
      <c r="B1" s="125"/>
      <c r="C1" s="125"/>
      <c r="D1" s="125"/>
      <c r="E1" s="125"/>
      <c r="F1" s="125"/>
      <c r="G1" s="54"/>
    </row>
    <row r="2" spans="1:11" ht="23.25" customHeight="1">
      <c r="A2" s="117" t="s">
        <v>104</v>
      </c>
      <c r="B2" s="117" t="s">
        <v>105</v>
      </c>
      <c r="C2" s="122" t="s">
        <v>106</v>
      </c>
      <c r="D2" s="123"/>
      <c r="E2" s="124"/>
      <c r="F2" s="122" t="s">
        <v>128</v>
      </c>
      <c r="G2" s="123"/>
      <c r="H2" s="124"/>
      <c r="I2" s="122" t="s">
        <v>129</v>
      </c>
      <c r="J2" s="123"/>
      <c r="K2" s="124"/>
    </row>
    <row r="3" spans="1:11" ht="28.5" customHeight="1">
      <c r="A3" s="121"/>
      <c r="B3" s="121"/>
      <c r="C3" s="117" t="s">
        <v>107</v>
      </c>
      <c r="D3" s="117" t="s">
        <v>108</v>
      </c>
      <c r="E3" s="117" t="s">
        <v>109</v>
      </c>
      <c r="F3" s="117" t="s">
        <v>107</v>
      </c>
      <c r="G3" s="117" t="s">
        <v>108</v>
      </c>
      <c r="H3" s="117" t="s">
        <v>109</v>
      </c>
      <c r="I3" s="117" t="s">
        <v>107</v>
      </c>
      <c r="J3" s="117" t="s">
        <v>108</v>
      </c>
      <c r="K3" s="117" t="s">
        <v>109</v>
      </c>
    </row>
    <row r="4" spans="1:11" ht="21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2.75" customHeight="1">
      <c r="A5" s="58" t="s">
        <v>110</v>
      </c>
      <c r="B5" s="58" t="s">
        <v>111</v>
      </c>
      <c r="C5" s="65">
        <v>71372</v>
      </c>
      <c r="D5" s="66">
        <v>205609.2</v>
      </c>
      <c r="E5" s="67">
        <v>2880.8</v>
      </c>
      <c r="F5" s="65">
        <v>56400</v>
      </c>
      <c r="G5" s="66">
        <v>167395.1</v>
      </c>
      <c r="H5" s="66">
        <v>2968</v>
      </c>
      <c r="I5" s="65">
        <v>10317</v>
      </c>
      <c r="J5" s="66">
        <v>24746.2</v>
      </c>
      <c r="K5" s="66">
        <v>2398.6</v>
      </c>
    </row>
    <row r="6" spans="1:11" ht="12.75" customHeight="1">
      <c r="A6" s="58" t="s">
        <v>112</v>
      </c>
      <c r="B6" s="58" t="s">
        <v>113</v>
      </c>
      <c r="C6" s="65">
        <v>15667</v>
      </c>
      <c r="D6" s="66">
        <v>38562.1</v>
      </c>
      <c r="E6" s="67">
        <v>2461.4</v>
      </c>
      <c r="F6" s="65">
        <v>12445</v>
      </c>
      <c r="G6" s="66">
        <v>31681.8</v>
      </c>
      <c r="H6" s="66">
        <v>2545.7</v>
      </c>
      <c r="I6" s="65">
        <v>2106</v>
      </c>
      <c r="J6" s="66">
        <v>4554.1</v>
      </c>
      <c r="K6" s="66">
        <v>2162.4</v>
      </c>
    </row>
    <row r="7" spans="1:11" ht="12.75" customHeight="1">
      <c r="A7" s="58" t="s">
        <v>114</v>
      </c>
      <c r="B7" s="58" t="s">
        <v>115</v>
      </c>
      <c r="C7" s="65">
        <v>22203</v>
      </c>
      <c r="D7" s="66">
        <v>53463.2</v>
      </c>
      <c r="E7" s="67">
        <v>2407.9</v>
      </c>
      <c r="F7" s="65">
        <v>17705</v>
      </c>
      <c r="G7" s="66">
        <v>43847.3</v>
      </c>
      <c r="H7" s="66">
        <v>2476.5</v>
      </c>
      <c r="I7" s="65">
        <v>2976</v>
      </c>
      <c r="J7" s="66">
        <v>6440.5</v>
      </c>
      <c r="K7" s="66">
        <v>2164.1</v>
      </c>
    </row>
    <row r="8" spans="1:11" ht="12.75" customHeight="1">
      <c r="A8" s="58" t="s">
        <v>116</v>
      </c>
      <c r="B8" s="58" t="s">
        <v>117</v>
      </c>
      <c r="C8" s="65">
        <v>21018</v>
      </c>
      <c r="D8" s="66">
        <v>50930.1</v>
      </c>
      <c r="E8" s="67">
        <v>2423.2</v>
      </c>
      <c r="F8" s="65">
        <v>16006</v>
      </c>
      <c r="G8" s="66">
        <v>40252.1</v>
      </c>
      <c r="H8" s="66">
        <v>2514.8</v>
      </c>
      <c r="I8" s="65">
        <v>3499</v>
      </c>
      <c r="J8" s="66">
        <v>7477</v>
      </c>
      <c r="K8" s="66">
        <v>2136.9</v>
      </c>
    </row>
    <row r="9" spans="1:11" ht="12.75" customHeight="1">
      <c r="A9" s="58" t="s">
        <v>118</v>
      </c>
      <c r="B9" s="58" t="s">
        <v>119</v>
      </c>
      <c r="C9" s="65">
        <v>34049</v>
      </c>
      <c r="D9" s="66">
        <v>83625.1</v>
      </c>
      <c r="E9" s="67">
        <v>2456</v>
      </c>
      <c r="F9" s="65">
        <v>26289</v>
      </c>
      <c r="G9" s="66">
        <v>66484.3</v>
      </c>
      <c r="H9" s="66">
        <v>2529</v>
      </c>
      <c r="I9" s="65">
        <v>5340</v>
      </c>
      <c r="J9" s="66">
        <v>11775.2</v>
      </c>
      <c r="K9" s="66">
        <v>2205.1</v>
      </c>
    </row>
    <row r="10" spans="1:11" ht="12.75" customHeight="1">
      <c r="A10" s="58" t="s">
        <v>120</v>
      </c>
      <c r="B10" s="58" t="s">
        <v>121</v>
      </c>
      <c r="C10" s="65">
        <v>24090</v>
      </c>
      <c r="D10" s="66">
        <v>57750.9</v>
      </c>
      <c r="E10" s="67">
        <v>2397.3</v>
      </c>
      <c r="F10" s="65">
        <v>18853</v>
      </c>
      <c r="G10" s="66">
        <v>46348.3</v>
      </c>
      <c r="H10" s="66">
        <v>2458.4</v>
      </c>
      <c r="I10" s="65">
        <v>3363</v>
      </c>
      <c r="J10" s="66">
        <v>7539.2</v>
      </c>
      <c r="K10" s="66">
        <v>2241.8</v>
      </c>
    </row>
    <row r="11" spans="1:11" ht="12.75" customHeight="1">
      <c r="A11" s="58" t="s">
        <v>122</v>
      </c>
      <c r="B11" s="58" t="s">
        <v>123</v>
      </c>
      <c r="C11" s="65">
        <v>32808</v>
      </c>
      <c r="D11" s="66">
        <v>79976.3</v>
      </c>
      <c r="E11" s="67">
        <v>2437.7</v>
      </c>
      <c r="F11" s="65">
        <v>25693</v>
      </c>
      <c r="G11" s="66">
        <v>64501.4</v>
      </c>
      <c r="H11" s="66">
        <v>2510.5</v>
      </c>
      <c r="I11" s="65">
        <v>4663</v>
      </c>
      <c r="J11" s="66">
        <v>10449.3</v>
      </c>
      <c r="K11" s="66">
        <v>2240.9</v>
      </c>
    </row>
    <row r="12" spans="1:11" ht="12.75" customHeight="1">
      <c r="A12" s="58" t="s">
        <v>124</v>
      </c>
      <c r="B12" s="58" t="s">
        <v>125</v>
      </c>
      <c r="C12" s="65">
        <v>51678</v>
      </c>
      <c r="D12" s="66">
        <v>126161.5</v>
      </c>
      <c r="E12" s="67">
        <v>2441.3</v>
      </c>
      <c r="F12" s="65">
        <v>40909</v>
      </c>
      <c r="G12" s="66">
        <v>102450.8</v>
      </c>
      <c r="H12" s="66">
        <v>2504.4</v>
      </c>
      <c r="I12" s="65">
        <v>7209</v>
      </c>
      <c r="J12" s="66">
        <v>16006.6</v>
      </c>
      <c r="K12" s="66">
        <v>2220.4</v>
      </c>
    </row>
    <row r="13" spans="1:11" ht="11.25" customHeight="1">
      <c r="A13" s="119" t="s">
        <v>126</v>
      </c>
      <c r="B13" s="120"/>
      <c r="C13" s="65">
        <v>272885</v>
      </c>
      <c r="D13" s="66">
        <v>696078.4</v>
      </c>
      <c r="E13" s="67">
        <v>2550.8</v>
      </c>
      <c r="F13" s="65">
        <v>214300</v>
      </c>
      <c r="G13" s="66">
        <v>562961.1</v>
      </c>
      <c r="H13" s="66">
        <v>2627</v>
      </c>
      <c r="I13" s="65">
        <v>39473</v>
      </c>
      <c r="J13" s="66">
        <v>88988.1</v>
      </c>
      <c r="K13" s="66">
        <v>2254.4</v>
      </c>
    </row>
    <row r="15" spans="1:11" ht="24" customHeight="1">
      <c r="A15" s="117" t="s">
        <v>104</v>
      </c>
      <c r="B15" s="117" t="s">
        <v>105</v>
      </c>
      <c r="C15" s="122" t="s">
        <v>130</v>
      </c>
      <c r="D15" s="123"/>
      <c r="E15" s="124"/>
      <c r="F15" s="122" t="s">
        <v>131</v>
      </c>
      <c r="G15" s="123"/>
      <c r="H15" s="124"/>
      <c r="I15" s="122" t="s">
        <v>132</v>
      </c>
      <c r="J15" s="123"/>
      <c r="K15" s="124"/>
    </row>
    <row r="16" spans="1:11" ht="12.75" customHeight="1">
      <c r="A16" s="121"/>
      <c r="B16" s="121"/>
      <c r="C16" s="117" t="s">
        <v>107</v>
      </c>
      <c r="D16" s="117" t="s">
        <v>108</v>
      </c>
      <c r="E16" s="117" t="s">
        <v>109</v>
      </c>
      <c r="F16" s="117" t="s">
        <v>107</v>
      </c>
      <c r="G16" s="117" t="s">
        <v>108</v>
      </c>
      <c r="H16" s="117" t="s">
        <v>109</v>
      </c>
      <c r="I16" s="117" t="s">
        <v>107</v>
      </c>
      <c r="J16" s="117" t="s">
        <v>108</v>
      </c>
      <c r="K16" s="117" t="s">
        <v>109</v>
      </c>
    </row>
    <row r="17" spans="1:11" ht="43.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1.25" customHeight="1">
      <c r="A18" s="58" t="s">
        <v>110</v>
      </c>
      <c r="B18" s="58" t="s">
        <v>111</v>
      </c>
      <c r="C18" s="65">
        <v>2350</v>
      </c>
      <c r="D18" s="66">
        <v>5179</v>
      </c>
      <c r="E18" s="66">
        <v>2203.8</v>
      </c>
      <c r="F18" s="65">
        <v>1858</v>
      </c>
      <c r="G18" s="66">
        <v>5874.3</v>
      </c>
      <c r="H18" s="66">
        <v>3161.6</v>
      </c>
      <c r="I18" s="65">
        <v>415</v>
      </c>
      <c r="J18" s="66">
        <v>714.5</v>
      </c>
      <c r="K18" s="66">
        <v>1721.6</v>
      </c>
    </row>
    <row r="19" spans="1:11" ht="11.25" customHeight="1">
      <c r="A19" s="58" t="s">
        <v>112</v>
      </c>
      <c r="B19" s="58" t="s">
        <v>113</v>
      </c>
      <c r="C19" s="65">
        <v>677</v>
      </c>
      <c r="D19" s="66">
        <v>1271</v>
      </c>
      <c r="E19" s="66">
        <v>1877.4</v>
      </c>
      <c r="F19" s="65">
        <v>325</v>
      </c>
      <c r="G19" s="66">
        <v>726.5</v>
      </c>
      <c r="H19" s="66">
        <v>2235.3</v>
      </c>
      <c r="I19" s="65">
        <v>111</v>
      </c>
      <c r="J19" s="66">
        <v>193.5</v>
      </c>
      <c r="K19" s="66">
        <v>1743.5</v>
      </c>
    </row>
    <row r="20" spans="1:11" ht="11.25" customHeight="1">
      <c r="A20" s="58" t="s">
        <v>114</v>
      </c>
      <c r="B20" s="58" t="s">
        <v>115</v>
      </c>
      <c r="C20" s="65">
        <v>883</v>
      </c>
      <c r="D20" s="66">
        <v>1677.9</v>
      </c>
      <c r="E20" s="66">
        <v>1900.2</v>
      </c>
      <c r="F20" s="65">
        <v>493</v>
      </c>
      <c r="G20" s="66">
        <v>1105.7</v>
      </c>
      <c r="H20" s="66">
        <v>2242.7</v>
      </c>
      <c r="I20" s="65">
        <v>143</v>
      </c>
      <c r="J20" s="66">
        <v>262.3</v>
      </c>
      <c r="K20" s="66">
        <v>1834.3</v>
      </c>
    </row>
    <row r="21" spans="1:11" ht="11.25" customHeight="1">
      <c r="A21" s="58" t="s">
        <v>116</v>
      </c>
      <c r="B21" s="58" t="s">
        <v>117</v>
      </c>
      <c r="C21" s="65">
        <v>908</v>
      </c>
      <c r="D21" s="66">
        <v>1730.4</v>
      </c>
      <c r="E21" s="66">
        <v>1905.7</v>
      </c>
      <c r="F21" s="65">
        <v>450</v>
      </c>
      <c r="G21" s="66">
        <v>1012.6</v>
      </c>
      <c r="H21" s="66">
        <v>2250.3</v>
      </c>
      <c r="I21" s="65">
        <v>151</v>
      </c>
      <c r="J21" s="66">
        <v>274.7</v>
      </c>
      <c r="K21" s="66">
        <v>1819.5</v>
      </c>
    </row>
    <row r="22" spans="1:11" ht="11.25" customHeight="1">
      <c r="A22" s="58" t="s">
        <v>118</v>
      </c>
      <c r="B22" s="58" t="s">
        <v>119</v>
      </c>
      <c r="C22" s="65">
        <v>1422</v>
      </c>
      <c r="D22" s="66">
        <v>2956.8</v>
      </c>
      <c r="E22" s="66">
        <v>2079.3</v>
      </c>
      <c r="F22" s="65">
        <v>826</v>
      </c>
      <c r="G22" s="66">
        <v>1842.2</v>
      </c>
      <c r="H22" s="66">
        <v>2230.3</v>
      </c>
      <c r="I22" s="65">
        <v>166</v>
      </c>
      <c r="J22" s="66">
        <v>290.7</v>
      </c>
      <c r="K22" s="66">
        <v>1751.2</v>
      </c>
    </row>
    <row r="23" spans="1:11" ht="11.25" customHeight="1">
      <c r="A23" s="58" t="s">
        <v>120</v>
      </c>
      <c r="B23" s="58" t="s">
        <v>121</v>
      </c>
      <c r="C23" s="65">
        <v>1159</v>
      </c>
      <c r="D23" s="66">
        <v>2245</v>
      </c>
      <c r="E23" s="66">
        <v>1937</v>
      </c>
      <c r="F23" s="65">
        <v>523</v>
      </c>
      <c r="G23" s="66">
        <v>1105.8</v>
      </c>
      <c r="H23" s="66">
        <v>2114.3</v>
      </c>
      <c r="I23" s="65">
        <v>188</v>
      </c>
      <c r="J23" s="66">
        <v>326.9</v>
      </c>
      <c r="K23" s="66">
        <v>1738.6</v>
      </c>
    </row>
    <row r="24" spans="1:11" ht="11.25" customHeight="1">
      <c r="A24" s="58" t="s">
        <v>122</v>
      </c>
      <c r="B24" s="58" t="s">
        <v>123</v>
      </c>
      <c r="C24" s="65">
        <v>1391</v>
      </c>
      <c r="D24" s="66">
        <v>2720.6</v>
      </c>
      <c r="E24" s="66">
        <v>1955.9</v>
      </c>
      <c r="F24" s="65">
        <v>771</v>
      </c>
      <c r="G24" s="66">
        <v>1705.6</v>
      </c>
      <c r="H24" s="66">
        <v>2212.1</v>
      </c>
      <c r="I24" s="65">
        <v>288</v>
      </c>
      <c r="J24" s="66">
        <v>505.4</v>
      </c>
      <c r="K24" s="66">
        <v>1755</v>
      </c>
    </row>
    <row r="25" spans="1:11" ht="11.25" customHeight="1">
      <c r="A25" s="58" t="s">
        <v>124</v>
      </c>
      <c r="B25" s="58" t="s">
        <v>125</v>
      </c>
      <c r="C25" s="65">
        <v>2177</v>
      </c>
      <c r="D25" s="66">
        <v>4586.7</v>
      </c>
      <c r="E25" s="66">
        <v>2106.9</v>
      </c>
      <c r="F25" s="65">
        <v>1000</v>
      </c>
      <c r="G25" s="66">
        <v>2224.1</v>
      </c>
      <c r="H25" s="66">
        <v>2224.1</v>
      </c>
      <c r="I25" s="65">
        <v>378</v>
      </c>
      <c r="J25" s="66">
        <v>650.4</v>
      </c>
      <c r="K25" s="66">
        <v>1720.6</v>
      </c>
    </row>
    <row r="26" spans="1:11" ht="11.25" customHeight="1">
      <c r="A26" s="119" t="s">
        <v>126</v>
      </c>
      <c r="B26" s="120"/>
      <c r="C26" s="65">
        <v>10967</v>
      </c>
      <c r="D26" s="66">
        <v>22367.4</v>
      </c>
      <c r="E26" s="66">
        <v>2039.5</v>
      </c>
      <c r="F26" s="65">
        <v>6246</v>
      </c>
      <c r="G26" s="66">
        <v>15596.8</v>
      </c>
      <c r="H26" s="66">
        <v>2497.1</v>
      </c>
      <c r="I26" s="65">
        <v>1840</v>
      </c>
      <c r="J26" s="66">
        <v>3218.4</v>
      </c>
      <c r="K26" s="66">
        <v>1749.1</v>
      </c>
    </row>
    <row r="28" spans="1:13" ht="21" customHeight="1">
      <c r="A28" s="117" t="s">
        <v>104</v>
      </c>
      <c r="B28" s="117" t="s">
        <v>105</v>
      </c>
      <c r="C28" s="122" t="s">
        <v>133</v>
      </c>
      <c r="D28" s="123"/>
      <c r="E28" s="124"/>
      <c r="F28" s="55"/>
      <c r="G28" s="55"/>
      <c r="H28" s="55"/>
      <c r="I28" s="47"/>
      <c r="J28" s="63"/>
      <c r="K28" s="48"/>
      <c r="L28" s="49"/>
      <c r="M28" s="49"/>
    </row>
    <row r="29" spans="1:13" ht="11.25" customHeight="1">
      <c r="A29" s="121"/>
      <c r="B29" s="121"/>
      <c r="C29" s="117" t="s">
        <v>107</v>
      </c>
      <c r="D29" s="117" t="s">
        <v>108</v>
      </c>
      <c r="E29" s="117" t="s">
        <v>109</v>
      </c>
      <c r="I29" s="47"/>
      <c r="J29" s="63"/>
      <c r="K29" s="48"/>
      <c r="L29" s="49"/>
      <c r="M29" s="49"/>
    </row>
    <row r="30" spans="1:13" ht="41.25" customHeight="1">
      <c r="A30" s="118"/>
      <c r="B30" s="118"/>
      <c r="C30" s="118"/>
      <c r="D30" s="118"/>
      <c r="E30" s="118"/>
      <c r="I30" s="47"/>
      <c r="J30" s="63"/>
      <c r="K30" s="48"/>
      <c r="L30" s="64"/>
      <c r="M30" s="49"/>
    </row>
    <row r="31" spans="1:13" ht="11.25" customHeight="1">
      <c r="A31" s="58" t="s">
        <v>110</v>
      </c>
      <c r="B31" s="58" t="s">
        <v>111</v>
      </c>
      <c r="C31" s="65">
        <v>32</v>
      </c>
      <c r="D31" s="66">
        <v>1700.1</v>
      </c>
      <c r="E31" s="66">
        <v>53128.2</v>
      </c>
      <c r="I31" s="47"/>
      <c r="J31" s="63"/>
      <c r="K31" s="48"/>
      <c r="L31" s="64"/>
      <c r="M31" s="49"/>
    </row>
    <row r="32" spans="1:13" ht="11.25" customHeight="1">
      <c r="A32" s="58" t="s">
        <v>112</v>
      </c>
      <c r="B32" s="58" t="s">
        <v>113</v>
      </c>
      <c r="C32" s="65">
        <v>3</v>
      </c>
      <c r="D32" s="66">
        <v>135.1</v>
      </c>
      <c r="E32" s="66">
        <v>45038</v>
      </c>
      <c r="I32" s="47"/>
      <c r="J32" s="63"/>
      <c r="K32" s="48"/>
      <c r="L32" s="64"/>
      <c r="M32" s="49"/>
    </row>
    <row r="33" spans="1:13" ht="11.25" customHeight="1">
      <c r="A33" s="58" t="s">
        <v>114</v>
      </c>
      <c r="B33" s="58" t="s">
        <v>115</v>
      </c>
      <c r="C33" s="65">
        <v>3</v>
      </c>
      <c r="D33" s="66">
        <v>129.6</v>
      </c>
      <c r="E33" s="66">
        <v>43196.1</v>
      </c>
      <c r="I33" s="47"/>
      <c r="J33" s="63"/>
      <c r="K33" s="48"/>
      <c r="L33" s="64"/>
      <c r="M33" s="49"/>
    </row>
    <row r="34" spans="1:13" ht="11.25" customHeight="1">
      <c r="A34" s="58" t="s">
        <v>116</v>
      </c>
      <c r="B34" s="58" t="s">
        <v>117</v>
      </c>
      <c r="C34" s="65">
        <v>4</v>
      </c>
      <c r="D34" s="66">
        <v>183.3</v>
      </c>
      <c r="E34" s="66">
        <v>45813.1</v>
      </c>
      <c r="I34" s="47"/>
      <c r="J34" s="63"/>
      <c r="K34" s="48"/>
      <c r="L34" s="64"/>
      <c r="M34" s="49"/>
    </row>
    <row r="35" spans="1:13" ht="11.25" customHeight="1">
      <c r="A35" s="58" t="s">
        <v>118</v>
      </c>
      <c r="B35" s="58" t="s">
        <v>119</v>
      </c>
      <c r="C35" s="65">
        <v>6</v>
      </c>
      <c r="D35" s="66">
        <v>276</v>
      </c>
      <c r="E35" s="66">
        <v>45991.8</v>
      </c>
      <c r="I35" s="47"/>
      <c r="J35" s="63"/>
      <c r="K35" s="48"/>
      <c r="L35" s="64"/>
      <c r="M35" s="49"/>
    </row>
    <row r="36" spans="1:13" ht="11.25" customHeight="1">
      <c r="A36" s="58" t="s">
        <v>120</v>
      </c>
      <c r="B36" s="58" t="s">
        <v>121</v>
      </c>
      <c r="C36" s="65">
        <v>4</v>
      </c>
      <c r="D36" s="66">
        <v>185.8</v>
      </c>
      <c r="E36" s="66">
        <v>46443.7</v>
      </c>
      <c r="I36" s="47"/>
      <c r="J36" s="63"/>
      <c r="K36" s="48"/>
      <c r="L36" s="64"/>
      <c r="M36" s="49"/>
    </row>
    <row r="37" spans="1:13" ht="11.25" customHeight="1">
      <c r="A37" s="58" t="s">
        <v>122</v>
      </c>
      <c r="B37" s="58" t="s">
        <v>123</v>
      </c>
      <c r="C37" s="65">
        <v>2</v>
      </c>
      <c r="D37" s="66">
        <v>94</v>
      </c>
      <c r="E37" s="66">
        <v>46979.7</v>
      </c>
      <c r="I37" s="47"/>
      <c r="J37" s="63"/>
      <c r="K37" s="48"/>
      <c r="L37" s="64"/>
      <c r="M37" s="49"/>
    </row>
    <row r="38" spans="1:13" ht="11.25" customHeight="1">
      <c r="A38" s="58" t="s">
        <v>124</v>
      </c>
      <c r="B38" s="58" t="s">
        <v>125</v>
      </c>
      <c r="C38" s="65">
        <v>5</v>
      </c>
      <c r="D38" s="66">
        <v>242.9</v>
      </c>
      <c r="E38" s="66">
        <v>48572.4</v>
      </c>
      <c r="I38" s="47"/>
      <c r="J38" s="63"/>
      <c r="K38" s="48"/>
      <c r="L38" s="64"/>
      <c r="M38" s="49"/>
    </row>
    <row r="39" spans="1:5" ht="11.25" customHeight="1">
      <c r="A39" s="119" t="s">
        <v>126</v>
      </c>
      <c r="B39" s="120"/>
      <c r="C39" s="65">
        <v>59</v>
      </c>
      <c r="D39" s="66">
        <v>2946.6</v>
      </c>
      <c r="E39" s="66">
        <v>49942.4</v>
      </c>
    </row>
  </sheetData>
  <mergeCells count="38">
    <mergeCell ref="I2:K2"/>
    <mergeCell ref="C3:C4"/>
    <mergeCell ref="D3:D4"/>
    <mergeCell ref="E3:E4"/>
    <mergeCell ref="F3:F4"/>
    <mergeCell ref="A13:B13"/>
    <mergeCell ref="A1:F1"/>
    <mergeCell ref="A2:A4"/>
    <mergeCell ref="B2:B4"/>
    <mergeCell ref="C2:E2"/>
    <mergeCell ref="F2:H2"/>
    <mergeCell ref="G3:G4"/>
    <mergeCell ref="H3:H4"/>
    <mergeCell ref="I3:I4"/>
    <mergeCell ref="J3:J4"/>
    <mergeCell ref="K3:K4"/>
    <mergeCell ref="K16:K17"/>
    <mergeCell ref="A26:B26"/>
    <mergeCell ref="A28:A30"/>
    <mergeCell ref="B28:B30"/>
    <mergeCell ref="C28:E28"/>
    <mergeCell ref="C29:C30"/>
    <mergeCell ref="D29:D30"/>
    <mergeCell ref="A15:A17"/>
    <mergeCell ref="B15:B17"/>
    <mergeCell ref="C15:E15"/>
    <mergeCell ref="F15:H15"/>
    <mergeCell ref="I15:K15"/>
    <mergeCell ref="C16:C17"/>
    <mergeCell ref="D16:D17"/>
    <mergeCell ref="E16:E17"/>
    <mergeCell ref="F16:F17"/>
    <mergeCell ref="E29:E30"/>
    <mergeCell ref="A39:B39"/>
    <mergeCell ref="H16:H17"/>
    <mergeCell ref="I16:I17"/>
    <mergeCell ref="J16:J17"/>
    <mergeCell ref="G16:G17"/>
  </mergeCells>
  <printOptions/>
  <pageMargins left="0.75" right="0.75" top="1" bottom="1" header="0.5" footer="0.5"/>
  <pageSetup horizontalDpi="600" verticalDpi="600" orientation="landscape" paperSize="9"/>
  <rowBreaks count="3" manualBreakCount="3">
    <brk id="14" max="16383" man="1"/>
    <brk id="27" max="16383" man="1"/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workbookViewId="0" topLeftCell="A1">
      <selection activeCell="I31" sqref="I31"/>
    </sheetView>
  </sheetViews>
  <sheetFormatPr defaultColWidth="9.33203125" defaultRowHeight="12.75"/>
  <cols>
    <col min="1" max="1" width="4" style="68" customWidth="1"/>
    <col min="2" max="2" width="33" style="68" customWidth="1"/>
    <col min="3" max="3" width="11" style="68" customWidth="1"/>
    <col min="4" max="4" width="14.16015625" style="68" customWidth="1"/>
    <col min="5" max="5" width="10.33203125" style="68" customWidth="1"/>
    <col min="6" max="6" width="11" style="68" customWidth="1"/>
    <col min="7" max="7" width="14.16015625" style="68" customWidth="1"/>
    <col min="8" max="8" width="10.33203125" style="68" customWidth="1"/>
    <col min="9" max="9" width="11" style="68" customWidth="1"/>
    <col min="10" max="10" width="14.16015625" style="68" customWidth="1"/>
    <col min="11" max="11" width="10.33203125" style="68" customWidth="1"/>
    <col min="12" max="12" width="9.33203125" style="68" hidden="1" customWidth="1"/>
    <col min="13" max="13" width="9.33203125" style="69" hidden="1" customWidth="1"/>
    <col min="14" max="14" width="9.33203125" style="68" hidden="1" customWidth="1"/>
    <col min="15" max="15" width="9.33203125" style="69" hidden="1" customWidth="1"/>
    <col min="16" max="16" width="9.33203125" style="68" customWidth="1"/>
    <col min="17" max="17" width="13.16015625" style="68" customWidth="1"/>
    <col min="18" max="16384" width="9.33203125" style="68" customWidth="1"/>
  </cols>
  <sheetData>
    <row r="1" spans="1:11" ht="12.75">
      <c r="A1" s="125" t="s">
        <v>134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23.25" customHeight="1">
      <c r="A2" s="117" t="s">
        <v>104</v>
      </c>
      <c r="B2" s="117" t="s">
        <v>105</v>
      </c>
      <c r="C2" s="122" t="s">
        <v>106</v>
      </c>
      <c r="D2" s="123"/>
      <c r="E2" s="123"/>
      <c r="F2" s="122" t="s">
        <v>135</v>
      </c>
      <c r="G2" s="123"/>
      <c r="H2" s="124"/>
      <c r="I2" s="122" t="s">
        <v>136</v>
      </c>
      <c r="J2" s="123"/>
      <c r="K2" s="124"/>
    </row>
    <row r="3" spans="1:11" ht="28.5" customHeight="1">
      <c r="A3" s="121"/>
      <c r="B3" s="121"/>
      <c r="C3" s="117" t="s">
        <v>107</v>
      </c>
      <c r="D3" s="117" t="s">
        <v>108</v>
      </c>
      <c r="E3" s="117" t="s">
        <v>109</v>
      </c>
      <c r="F3" s="117" t="s">
        <v>107</v>
      </c>
      <c r="G3" s="117" t="s">
        <v>108</v>
      </c>
      <c r="H3" s="117" t="s">
        <v>109</v>
      </c>
      <c r="I3" s="117" t="s">
        <v>107</v>
      </c>
      <c r="J3" s="117" t="s">
        <v>108</v>
      </c>
      <c r="K3" s="117" t="s">
        <v>109</v>
      </c>
    </row>
    <row r="4" spans="1:11" ht="21.75" customHeigh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</row>
    <row r="5" spans="1:11" ht="12.75">
      <c r="A5" s="58" t="s">
        <v>110</v>
      </c>
      <c r="B5" s="58" t="s">
        <v>111</v>
      </c>
      <c r="C5" s="65">
        <v>71372</v>
      </c>
      <c r="D5" s="70">
        <v>205609.2</v>
      </c>
      <c r="E5" s="70">
        <v>2880.8</v>
      </c>
      <c r="F5" s="65">
        <v>392</v>
      </c>
      <c r="G5" s="70">
        <v>411.3</v>
      </c>
      <c r="H5" s="70">
        <v>1049.1</v>
      </c>
      <c r="I5" s="65">
        <v>8810</v>
      </c>
      <c r="J5" s="70">
        <v>15082.7</v>
      </c>
      <c r="K5" s="70">
        <v>1712</v>
      </c>
    </row>
    <row r="6" spans="1:11" ht="12.75">
      <c r="A6" s="58" t="s">
        <v>112</v>
      </c>
      <c r="B6" s="58" t="s">
        <v>113</v>
      </c>
      <c r="C6" s="65">
        <v>15667</v>
      </c>
      <c r="D6" s="70">
        <v>38562.1</v>
      </c>
      <c r="E6" s="70">
        <v>2461.4</v>
      </c>
      <c r="F6" s="65">
        <v>145</v>
      </c>
      <c r="G6" s="70">
        <v>140.6</v>
      </c>
      <c r="H6" s="70">
        <v>969.3</v>
      </c>
      <c r="I6" s="65">
        <v>2445</v>
      </c>
      <c r="J6" s="70">
        <v>4185.8</v>
      </c>
      <c r="K6" s="70">
        <v>1712</v>
      </c>
    </row>
    <row r="7" spans="1:11" ht="12.75">
      <c r="A7" s="58" t="s">
        <v>114</v>
      </c>
      <c r="B7" s="58" t="s">
        <v>115</v>
      </c>
      <c r="C7" s="65">
        <v>22203</v>
      </c>
      <c r="D7" s="70">
        <v>53463.2</v>
      </c>
      <c r="E7" s="70">
        <v>2407.9</v>
      </c>
      <c r="F7" s="65">
        <v>182</v>
      </c>
      <c r="G7" s="70">
        <v>174.4</v>
      </c>
      <c r="H7" s="70">
        <v>958.3</v>
      </c>
      <c r="I7" s="65">
        <v>4012</v>
      </c>
      <c r="J7" s="70">
        <v>6868.5</v>
      </c>
      <c r="K7" s="70">
        <v>1712</v>
      </c>
    </row>
    <row r="8" spans="1:11" ht="12.75">
      <c r="A8" s="58" t="s">
        <v>116</v>
      </c>
      <c r="B8" s="58" t="s">
        <v>117</v>
      </c>
      <c r="C8" s="65">
        <v>21018</v>
      </c>
      <c r="D8" s="70">
        <v>50930.1</v>
      </c>
      <c r="E8" s="70">
        <v>2423.2</v>
      </c>
      <c r="F8" s="65">
        <v>197</v>
      </c>
      <c r="G8" s="70">
        <v>193.4</v>
      </c>
      <c r="H8" s="70">
        <v>981.9</v>
      </c>
      <c r="I8" s="65">
        <v>3291</v>
      </c>
      <c r="J8" s="70">
        <v>5634.2</v>
      </c>
      <c r="K8" s="70">
        <v>1712</v>
      </c>
    </row>
    <row r="9" spans="1:11" ht="12.75">
      <c r="A9" s="58" t="s">
        <v>118</v>
      </c>
      <c r="B9" s="58" t="s">
        <v>119</v>
      </c>
      <c r="C9" s="65">
        <v>34049</v>
      </c>
      <c r="D9" s="70">
        <v>83625.1</v>
      </c>
      <c r="E9" s="70">
        <v>2456</v>
      </c>
      <c r="F9" s="65">
        <v>291</v>
      </c>
      <c r="G9" s="70">
        <v>277.5</v>
      </c>
      <c r="H9" s="70">
        <v>953.5</v>
      </c>
      <c r="I9" s="65">
        <v>5101</v>
      </c>
      <c r="J9" s="70">
        <v>8732.9</v>
      </c>
      <c r="K9" s="70">
        <v>1712</v>
      </c>
    </row>
    <row r="10" spans="1:11" ht="12.75">
      <c r="A10" s="58" t="s">
        <v>120</v>
      </c>
      <c r="B10" s="58" t="s">
        <v>121</v>
      </c>
      <c r="C10" s="65">
        <v>24090</v>
      </c>
      <c r="D10" s="70">
        <v>57750.9</v>
      </c>
      <c r="E10" s="70">
        <v>2397.3</v>
      </c>
      <c r="F10" s="65">
        <v>289</v>
      </c>
      <c r="G10" s="70">
        <v>280.5</v>
      </c>
      <c r="H10" s="70">
        <v>970.6</v>
      </c>
      <c r="I10" s="65">
        <v>4120</v>
      </c>
      <c r="J10" s="70">
        <v>7053.4</v>
      </c>
      <c r="K10" s="70">
        <v>1712</v>
      </c>
    </row>
    <row r="11" spans="1:11" ht="12.75">
      <c r="A11" s="58" t="s">
        <v>122</v>
      </c>
      <c r="B11" s="58" t="s">
        <v>123</v>
      </c>
      <c r="C11" s="65">
        <v>32808</v>
      </c>
      <c r="D11" s="70">
        <v>79976.3</v>
      </c>
      <c r="E11" s="70">
        <v>2437.7</v>
      </c>
      <c r="F11" s="65">
        <v>280</v>
      </c>
      <c r="G11" s="70">
        <v>280.2</v>
      </c>
      <c r="H11" s="70">
        <v>1000.6</v>
      </c>
      <c r="I11" s="65">
        <v>5783</v>
      </c>
      <c r="J11" s="70">
        <v>9900.5</v>
      </c>
      <c r="K11" s="70">
        <v>1712</v>
      </c>
    </row>
    <row r="12" spans="1:11" ht="12.75">
      <c r="A12" s="58" t="s">
        <v>124</v>
      </c>
      <c r="B12" s="58" t="s">
        <v>125</v>
      </c>
      <c r="C12" s="65">
        <v>51678</v>
      </c>
      <c r="D12" s="70">
        <v>126161.5</v>
      </c>
      <c r="E12" s="70">
        <v>2441.3</v>
      </c>
      <c r="F12" s="65">
        <v>341</v>
      </c>
      <c r="G12" s="70">
        <v>333</v>
      </c>
      <c r="H12" s="70">
        <v>976.6</v>
      </c>
      <c r="I12" s="65">
        <v>10085</v>
      </c>
      <c r="J12" s="70">
        <v>17265.5</v>
      </c>
      <c r="K12" s="70">
        <v>1712</v>
      </c>
    </row>
    <row r="13" spans="1:11" ht="12.75">
      <c r="A13" s="119" t="s">
        <v>126</v>
      </c>
      <c r="B13" s="120"/>
      <c r="C13" s="65">
        <v>272886</v>
      </c>
      <c r="D13" s="70">
        <v>696079.9</v>
      </c>
      <c r="E13" s="70">
        <v>2550.8</v>
      </c>
      <c r="F13" s="65">
        <v>2118</v>
      </c>
      <c r="G13" s="70">
        <v>2092.2</v>
      </c>
      <c r="H13" s="70">
        <v>987.8</v>
      </c>
      <c r="I13" s="65">
        <v>43647</v>
      </c>
      <c r="J13" s="70">
        <v>74723.7</v>
      </c>
      <c r="K13" s="70">
        <v>1712</v>
      </c>
    </row>
    <row r="14" spans="1:11" ht="12.7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</row>
    <row r="15" spans="1:11" ht="22.5" customHeight="1">
      <c r="A15" s="117" t="s">
        <v>104</v>
      </c>
      <c r="B15" s="117" t="s">
        <v>105</v>
      </c>
      <c r="C15" s="122" t="s">
        <v>137</v>
      </c>
      <c r="D15" s="123"/>
      <c r="E15" s="124"/>
      <c r="F15" s="122" t="s">
        <v>138</v>
      </c>
      <c r="G15" s="123"/>
      <c r="H15" s="124"/>
      <c r="I15" s="122" t="s">
        <v>88</v>
      </c>
      <c r="J15" s="123"/>
      <c r="K15" s="124"/>
    </row>
    <row r="16" spans="1:11" ht="12.75" customHeight="1">
      <c r="A16" s="121"/>
      <c r="B16" s="121"/>
      <c r="C16" s="117" t="s">
        <v>107</v>
      </c>
      <c r="D16" s="117" t="s">
        <v>108</v>
      </c>
      <c r="E16" s="117" t="s">
        <v>109</v>
      </c>
      <c r="F16" s="117" t="s">
        <v>107</v>
      </c>
      <c r="G16" s="117" t="s">
        <v>108</v>
      </c>
      <c r="H16" s="117" t="s">
        <v>109</v>
      </c>
      <c r="I16" s="117" t="s">
        <v>107</v>
      </c>
      <c r="J16" s="117" t="s">
        <v>108</v>
      </c>
      <c r="K16" s="117" t="s">
        <v>109</v>
      </c>
    </row>
    <row r="17" spans="1:11" ht="39.7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</row>
    <row r="18" spans="1:11" ht="12.75">
      <c r="A18" s="58" t="s">
        <v>110</v>
      </c>
      <c r="B18" s="58" t="s">
        <v>111</v>
      </c>
      <c r="C18" s="65">
        <v>62170</v>
      </c>
      <c r="D18" s="70">
        <v>190115.2</v>
      </c>
      <c r="E18" s="70">
        <v>3058</v>
      </c>
      <c r="F18" s="65">
        <v>21240</v>
      </c>
      <c r="G18" s="70">
        <v>63367.9</v>
      </c>
      <c r="H18" s="70">
        <v>2983.4</v>
      </c>
      <c r="I18" s="65">
        <v>0</v>
      </c>
      <c r="J18" s="70">
        <v>0</v>
      </c>
      <c r="K18" s="70">
        <v>0</v>
      </c>
    </row>
    <row r="19" spans="1:11" ht="12.75">
      <c r="A19" s="58" t="s">
        <v>112</v>
      </c>
      <c r="B19" s="58" t="s">
        <v>113</v>
      </c>
      <c r="C19" s="65">
        <v>13077</v>
      </c>
      <c r="D19" s="70">
        <v>34235.7</v>
      </c>
      <c r="E19" s="70">
        <v>2618</v>
      </c>
      <c r="F19" s="65">
        <v>2220</v>
      </c>
      <c r="G19" s="70">
        <v>5571.4</v>
      </c>
      <c r="H19" s="70">
        <v>2509.6</v>
      </c>
      <c r="I19" s="65">
        <v>0</v>
      </c>
      <c r="J19" s="70">
        <v>0</v>
      </c>
      <c r="K19" s="70">
        <v>0</v>
      </c>
    </row>
    <row r="20" spans="1:11" ht="12.75">
      <c r="A20" s="58" t="s">
        <v>114</v>
      </c>
      <c r="B20" s="58" t="s">
        <v>115</v>
      </c>
      <c r="C20" s="65">
        <v>18009</v>
      </c>
      <c r="D20" s="70">
        <v>46420.3</v>
      </c>
      <c r="E20" s="70">
        <v>2577.6</v>
      </c>
      <c r="F20" s="65">
        <v>3032</v>
      </c>
      <c r="G20" s="70">
        <v>7570.6</v>
      </c>
      <c r="H20" s="70">
        <v>2496.9</v>
      </c>
      <c r="I20" s="65">
        <v>0</v>
      </c>
      <c r="J20" s="70">
        <v>0</v>
      </c>
      <c r="K20" s="70">
        <v>0</v>
      </c>
    </row>
    <row r="21" spans="1:11" ht="12.75">
      <c r="A21" s="58" t="s">
        <v>116</v>
      </c>
      <c r="B21" s="58" t="s">
        <v>117</v>
      </c>
      <c r="C21" s="65">
        <v>17530</v>
      </c>
      <c r="D21" s="70">
        <v>45102.5</v>
      </c>
      <c r="E21" s="70">
        <v>2572.9</v>
      </c>
      <c r="F21" s="65">
        <v>3079</v>
      </c>
      <c r="G21" s="70">
        <v>7558.7</v>
      </c>
      <c r="H21" s="70">
        <v>2454.9</v>
      </c>
      <c r="I21" s="65">
        <v>0</v>
      </c>
      <c r="J21" s="70">
        <v>0</v>
      </c>
      <c r="K21" s="70">
        <v>0</v>
      </c>
    </row>
    <row r="22" spans="1:11" ht="12.75">
      <c r="A22" s="58" t="s">
        <v>118</v>
      </c>
      <c r="B22" s="58" t="s">
        <v>119</v>
      </c>
      <c r="C22" s="65">
        <v>28657</v>
      </c>
      <c r="D22" s="70">
        <v>74614.7</v>
      </c>
      <c r="E22" s="70">
        <v>2603.7</v>
      </c>
      <c r="F22" s="65">
        <v>5046</v>
      </c>
      <c r="G22" s="70">
        <v>12558</v>
      </c>
      <c r="H22" s="70">
        <v>2488.7</v>
      </c>
      <c r="I22" s="65">
        <v>0</v>
      </c>
      <c r="J22" s="70">
        <v>0</v>
      </c>
      <c r="K22" s="70">
        <v>0</v>
      </c>
    </row>
    <row r="23" spans="1:11" ht="12.75">
      <c r="A23" s="58" t="s">
        <v>120</v>
      </c>
      <c r="B23" s="58" t="s">
        <v>121</v>
      </c>
      <c r="C23" s="65">
        <v>19681</v>
      </c>
      <c r="D23" s="70">
        <v>50416.9</v>
      </c>
      <c r="E23" s="70">
        <v>2561.7</v>
      </c>
      <c r="F23" s="65">
        <v>3313</v>
      </c>
      <c r="G23" s="70">
        <v>8448.7</v>
      </c>
      <c r="H23" s="70">
        <v>2550.2</v>
      </c>
      <c r="I23" s="65">
        <v>0</v>
      </c>
      <c r="J23" s="70">
        <v>0</v>
      </c>
      <c r="K23" s="70">
        <v>0</v>
      </c>
    </row>
    <row r="24" spans="1:11" ht="12.75">
      <c r="A24" s="58" t="s">
        <v>122</v>
      </c>
      <c r="B24" s="58" t="s">
        <v>123</v>
      </c>
      <c r="C24" s="65">
        <v>26745</v>
      </c>
      <c r="D24" s="70">
        <v>69795.6</v>
      </c>
      <c r="E24" s="70">
        <v>2609.7</v>
      </c>
      <c r="F24" s="65">
        <v>4866</v>
      </c>
      <c r="G24" s="70">
        <v>12106.7</v>
      </c>
      <c r="H24" s="70">
        <v>2488</v>
      </c>
      <c r="I24" s="65">
        <v>0</v>
      </c>
      <c r="J24" s="70">
        <v>0</v>
      </c>
      <c r="K24" s="70">
        <v>0</v>
      </c>
    </row>
    <row r="25" spans="1:11" ht="12.75">
      <c r="A25" s="58" t="s">
        <v>124</v>
      </c>
      <c r="B25" s="58" t="s">
        <v>125</v>
      </c>
      <c r="C25" s="65">
        <v>41252</v>
      </c>
      <c r="D25" s="70">
        <v>108563</v>
      </c>
      <c r="E25" s="70">
        <v>2631.7</v>
      </c>
      <c r="F25" s="65">
        <v>7817</v>
      </c>
      <c r="G25" s="70">
        <v>19891.8</v>
      </c>
      <c r="H25" s="70">
        <v>2544.7</v>
      </c>
      <c r="I25" s="65">
        <v>0</v>
      </c>
      <c r="J25" s="70">
        <v>0</v>
      </c>
      <c r="K25" s="70">
        <v>0</v>
      </c>
    </row>
    <row r="26" spans="1:11" ht="12.75">
      <c r="A26" s="119" t="s">
        <v>126</v>
      </c>
      <c r="B26" s="120"/>
      <c r="C26" s="65">
        <v>227121</v>
      </c>
      <c r="D26" s="70">
        <v>619264</v>
      </c>
      <c r="E26" s="70">
        <v>2726.6</v>
      </c>
      <c r="F26" s="65">
        <v>50613</v>
      </c>
      <c r="G26" s="70">
        <v>137073.7</v>
      </c>
      <c r="H26" s="70">
        <v>2708.3</v>
      </c>
      <c r="I26" s="65">
        <v>1</v>
      </c>
      <c r="J26" s="70">
        <v>1.4</v>
      </c>
      <c r="K26" s="70">
        <v>1449.5</v>
      </c>
    </row>
    <row r="27" spans="1:11" ht="12.7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ht="12.7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</row>
    <row r="29" spans="1:11" ht="12.7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</row>
    <row r="30" spans="1:11" ht="12.7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</row>
    <row r="31" spans="1:11" ht="12.7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</row>
    <row r="32" spans="1:11" ht="12.7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</row>
  </sheetData>
  <mergeCells count="31">
    <mergeCell ref="A13:B13"/>
    <mergeCell ref="A1:K1"/>
    <mergeCell ref="A2:A4"/>
    <mergeCell ref="B2:B4"/>
    <mergeCell ref="C2:E2"/>
    <mergeCell ref="F2:H2"/>
    <mergeCell ref="I2:K2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H16:H17"/>
    <mergeCell ref="I16:I17"/>
    <mergeCell ref="J16:J17"/>
    <mergeCell ref="K16:K17"/>
    <mergeCell ref="A26:B26"/>
    <mergeCell ref="A15:A17"/>
    <mergeCell ref="B15:B17"/>
    <mergeCell ref="C15:E15"/>
    <mergeCell ref="F15:H15"/>
    <mergeCell ref="I15:K15"/>
    <mergeCell ref="C16:C17"/>
    <mergeCell ref="D16:D17"/>
    <mergeCell ref="E16:E17"/>
    <mergeCell ref="F16:F17"/>
    <mergeCell ref="G16:G17"/>
  </mergeCells>
  <printOptions/>
  <pageMargins left="0.75" right="0.75" top="1" bottom="1" header="0.5" footer="0.5"/>
  <pageSetup horizontalDpi="600" verticalDpi="600" orientation="landscape" paperSize="9"/>
  <rowBreaks count="2" manualBreakCount="2">
    <brk id="14" max="16383" man="1"/>
    <brk id="2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Formulas="1" tabSelected="1" workbookViewId="0" topLeftCell="A1">
      <selection activeCell="J14" sqref="J14"/>
    </sheetView>
  </sheetViews>
  <sheetFormatPr defaultColWidth="9.33203125" defaultRowHeight="12.75"/>
  <cols>
    <col min="1" max="1" width="6.16015625" style="0" customWidth="1"/>
    <col min="2" max="3" width="6.33203125" style="0" customWidth="1"/>
    <col min="4" max="4" width="6.83203125" style="0" customWidth="1"/>
    <col min="5" max="5" width="6" style="0" customWidth="1"/>
    <col min="6" max="6" width="9.16015625" style="0" customWidth="1"/>
    <col min="7" max="7" width="11.66015625" style="0" customWidth="1"/>
    <col min="8" max="8" width="5.33203125" style="0" customWidth="1"/>
    <col min="9" max="9" width="6.83203125" style="0" customWidth="1"/>
  </cols>
  <sheetData>
    <row r="1" spans="1:7" ht="12.75">
      <c r="A1" s="99" t="s">
        <v>0</v>
      </c>
      <c r="B1" s="99"/>
      <c r="C1" s="99"/>
      <c r="D1" s="99"/>
      <c r="E1" s="99"/>
      <c r="F1" s="99"/>
      <c r="G1" s="99"/>
    </row>
    <row r="2" ht="12.75">
      <c r="A2" s="1"/>
    </row>
    <row r="3" spans="1:7" ht="35.25" customHeight="1">
      <c r="A3" s="100" t="s">
        <v>139</v>
      </c>
      <c r="B3" s="100"/>
      <c r="C3" s="100"/>
      <c r="D3" s="100"/>
      <c r="E3" s="100"/>
      <c r="F3" s="100"/>
      <c r="G3" s="100"/>
    </row>
    <row r="4" spans="2:5" ht="15.75" customHeight="1">
      <c r="B4" s="2"/>
      <c r="C4" s="3" t="s">
        <v>2</v>
      </c>
      <c r="D4" s="101" t="s">
        <v>3</v>
      </c>
      <c r="E4" s="101"/>
    </row>
    <row r="5" ht="16.5" customHeight="1" thickBot="1">
      <c r="A5" s="4"/>
    </row>
    <row r="6" spans="1:9" ht="14.25" customHeight="1" thickBot="1">
      <c r="A6" s="102" t="s">
        <v>4</v>
      </c>
      <c r="B6" s="103"/>
      <c r="C6" s="103"/>
      <c r="D6" s="103"/>
      <c r="E6" s="104"/>
      <c r="F6" s="5" t="s">
        <v>5</v>
      </c>
      <c r="G6" s="105" t="s">
        <v>6</v>
      </c>
      <c r="H6" s="106"/>
      <c r="I6" s="106"/>
    </row>
    <row r="7" spans="1:9" ht="2.25" customHeight="1" hidden="1">
      <c r="A7" s="6"/>
      <c r="B7" s="7"/>
      <c r="C7" s="7"/>
      <c r="D7" s="7"/>
      <c r="E7" s="8"/>
      <c r="F7" s="9"/>
      <c r="G7" s="10"/>
      <c r="H7" s="11"/>
      <c r="I7" s="11"/>
    </row>
    <row r="8" spans="1:9" ht="34.5" customHeight="1">
      <c r="A8" s="87" t="s">
        <v>7</v>
      </c>
      <c r="B8" s="88"/>
      <c r="C8" s="88"/>
      <c r="D8" s="88"/>
      <c r="E8" s="89"/>
      <c r="F8" s="12"/>
      <c r="G8" s="107" t="s">
        <v>8</v>
      </c>
      <c r="H8" s="108"/>
      <c r="I8" s="108"/>
    </row>
    <row r="9" spans="1:9" ht="25.5" customHeight="1">
      <c r="A9" s="109" t="s">
        <v>9</v>
      </c>
      <c r="B9" s="110"/>
      <c r="C9" s="110"/>
      <c r="D9" s="110"/>
      <c r="E9" s="111"/>
      <c r="F9" s="93" t="s">
        <v>10</v>
      </c>
      <c r="G9" s="107"/>
      <c r="H9" s="108"/>
      <c r="I9" s="108"/>
    </row>
    <row r="10" spans="1:9" ht="13.5" customHeight="1" thickBot="1">
      <c r="A10" s="112" t="s">
        <v>11</v>
      </c>
      <c r="B10" s="113"/>
      <c r="C10" s="113"/>
      <c r="D10" s="113"/>
      <c r="E10" s="114"/>
      <c r="F10" s="94"/>
      <c r="G10" s="107"/>
      <c r="H10" s="108"/>
      <c r="I10" s="108"/>
    </row>
    <row r="11" spans="1:9" ht="29.25" customHeight="1">
      <c r="A11" s="87" t="s">
        <v>12</v>
      </c>
      <c r="B11" s="88"/>
      <c r="C11" s="88"/>
      <c r="D11" s="88"/>
      <c r="E11" s="89"/>
      <c r="F11" s="13"/>
      <c r="G11" s="107"/>
      <c r="H11" s="108"/>
      <c r="I11" s="108"/>
    </row>
    <row r="12" spans="1:7" ht="13.5" customHeight="1">
      <c r="A12" s="90" t="s">
        <v>13</v>
      </c>
      <c r="B12" s="91"/>
      <c r="C12" s="91"/>
      <c r="D12" s="91"/>
      <c r="E12" s="92"/>
      <c r="F12" s="93" t="s">
        <v>14</v>
      </c>
      <c r="G12" s="14"/>
    </row>
    <row r="13" spans="1:9" ht="51.75" customHeight="1" thickBot="1">
      <c r="A13" s="95" t="s">
        <v>15</v>
      </c>
      <c r="B13" s="96"/>
      <c r="C13" s="96"/>
      <c r="D13" s="96"/>
      <c r="E13" s="97"/>
      <c r="F13" s="94"/>
      <c r="G13" s="14"/>
      <c r="H13" s="15"/>
      <c r="I13" s="15" t="s">
        <v>16</v>
      </c>
    </row>
    <row r="14" spans="1:7" ht="25.5" customHeight="1">
      <c r="A14" s="87" t="s">
        <v>17</v>
      </c>
      <c r="B14" s="88"/>
      <c r="C14" s="88"/>
      <c r="D14" s="88"/>
      <c r="E14" s="89"/>
      <c r="F14" s="98" t="s">
        <v>18</v>
      </c>
      <c r="G14" s="14"/>
    </row>
    <row r="15" spans="1:7" ht="12.75" customHeight="1" thickBot="1">
      <c r="A15" s="95" t="s">
        <v>19</v>
      </c>
      <c r="B15" s="96"/>
      <c r="C15" s="96"/>
      <c r="D15" s="96"/>
      <c r="E15" s="97"/>
      <c r="F15" s="94"/>
      <c r="G15" s="14"/>
    </row>
    <row r="16" ht="13.5" customHeight="1" thickBot="1">
      <c r="A16" s="1"/>
    </row>
    <row r="17" spans="1:9" s="16" customFormat="1" ht="13.5" customHeight="1" thickBot="1">
      <c r="A17" s="78" t="s">
        <v>20</v>
      </c>
      <c r="B17" s="79"/>
      <c r="C17" s="79"/>
      <c r="D17" s="79"/>
      <c r="E17" s="79"/>
      <c r="F17" s="79"/>
      <c r="G17" s="79"/>
      <c r="H17" s="79"/>
      <c r="I17" s="80"/>
    </row>
    <row r="18" spans="1:9" s="16" customFormat="1" ht="14.25" customHeight="1" thickBot="1">
      <c r="A18" s="81" t="s">
        <v>21</v>
      </c>
      <c r="B18" s="82"/>
      <c r="C18" s="82"/>
      <c r="D18" s="82"/>
      <c r="E18" s="82"/>
      <c r="F18" s="82"/>
      <c r="G18" s="82"/>
      <c r="H18" s="82"/>
      <c r="I18" s="83"/>
    </row>
    <row r="19" spans="1:9" s="16" customFormat="1" ht="13.5" customHeight="1" thickBot="1">
      <c r="A19" s="84"/>
      <c r="B19" s="85"/>
      <c r="C19" s="85"/>
      <c r="D19" s="85"/>
      <c r="E19" s="85"/>
      <c r="F19" s="85"/>
      <c r="G19" s="85"/>
      <c r="H19" s="85"/>
      <c r="I19" s="86"/>
    </row>
    <row r="20" spans="1:9" s="16" customFormat="1" ht="13.5" customHeight="1" thickBot="1">
      <c r="A20" s="78" t="s">
        <v>22</v>
      </c>
      <c r="B20" s="79"/>
      <c r="C20" s="79"/>
      <c r="D20" s="79"/>
      <c r="E20" s="79"/>
      <c r="F20" s="79"/>
      <c r="G20" s="79"/>
      <c r="H20" s="79"/>
      <c r="I20" s="80"/>
    </row>
    <row r="21" spans="1:9" s="16" customFormat="1" ht="13.5" customHeight="1" thickBot="1">
      <c r="A21" s="84"/>
      <c r="B21" s="85"/>
      <c r="C21" s="85"/>
      <c r="D21" s="85"/>
      <c r="E21" s="85"/>
      <c r="F21" s="85"/>
      <c r="G21" s="85"/>
      <c r="H21" s="85"/>
      <c r="I21" s="86"/>
    </row>
    <row r="22" spans="1:9" s="16" customFormat="1" ht="13.5" customHeight="1" thickBot="1">
      <c r="A22" s="84"/>
      <c r="B22" s="85"/>
      <c r="C22" s="85"/>
      <c r="D22" s="85"/>
      <c r="E22" s="85"/>
      <c r="F22" s="85"/>
      <c r="G22" s="85"/>
      <c r="H22" s="85"/>
      <c r="I22" s="86"/>
    </row>
    <row r="23" spans="1:9" s="16" customFormat="1" ht="13.5" customHeight="1" thickBot="1">
      <c r="A23" s="72" t="s">
        <v>23</v>
      </c>
      <c r="B23" s="74" t="s">
        <v>24</v>
      </c>
      <c r="C23" s="75"/>
      <c r="D23" s="75"/>
      <c r="E23" s="75"/>
      <c r="F23" s="75"/>
      <c r="G23" s="75"/>
      <c r="H23" s="75"/>
      <c r="I23" s="76"/>
    </row>
    <row r="24" spans="1:9" s="16" customFormat="1" ht="67.5" customHeight="1" thickBot="1">
      <c r="A24" s="73"/>
      <c r="B24" s="17" t="s">
        <v>25</v>
      </c>
      <c r="C24" s="17" t="s">
        <v>26</v>
      </c>
      <c r="D24" s="17" t="s">
        <v>27</v>
      </c>
      <c r="E24" s="17" t="s">
        <v>28</v>
      </c>
      <c r="F24" s="17" t="s">
        <v>29</v>
      </c>
      <c r="G24" s="17" t="s">
        <v>30</v>
      </c>
      <c r="H24" s="17"/>
      <c r="I24" s="17" t="s">
        <v>31</v>
      </c>
    </row>
    <row r="25" spans="1:9" s="18" customFormat="1" ht="13.5" customHeight="1" thickBot="1">
      <c r="A25" s="19">
        <v>1</v>
      </c>
      <c r="B25" s="20">
        <v>2</v>
      </c>
      <c r="C25" s="20">
        <v>3</v>
      </c>
      <c r="D25" s="21">
        <v>4</v>
      </c>
      <c r="E25" s="20">
        <v>5</v>
      </c>
      <c r="F25" s="20">
        <v>6</v>
      </c>
      <c r="G25" s="20">
        <v>7</v>
      </c>
      <c r="H25" s="20">
        <v>8</v>
      </c>
      <c r="I25" s="22">
        <v>9</v>
      </c>
    </row>
    <row r="26" spans="1:6" s="16" customFormat="1" ht="12.75">
      <c r="A26" s="77" t="s">
        <v>32</v>
      </c>
      <c r="B26" s="77"/>
      <c r="C26" s="77"/>
      <c r="D26" s="77"/>
      <c r="E26" s="77"/>
      <c r="F26" s="77"/>
    </row>
    <row r="27" s="16" customFormat="1" ht="12.75"/>
  </sheetData>
  <mergeCells count="26">
    <mergeCell ref="A8:E8"/>
    <mergeCell ref="G8:I11"/>
    <mergeCell ref="A9:E9"/>
    <mergeCell ref="F9:F10"/>
    <mergeCell ref="A10:E10"/>
    <mergeCell ref="A1:G1"/>
    <mergeCell ref="A3:G3"/>
    <mergeCell ref="D4:E4"/>
    <mergeCell ref="A6:E6"/>
    <mergeCell ref="G6:I6"/>
    <mergeCell ref="A11:E11"/>
    <mergeCell ref="A12:E12"/>
    <mergeCell ref="F12:F13"/>
    <mergeCell ref="A13:E13"/>
    <mergeCell ref="A14:E14"/>
    <mergeCell ref="F14:F15"/>
    <mergeCell ref="A15:E15"/>
    <mergeCell ref="A23:A24"/>
    <mergeCell ref="B23:I23"/>
    <mergeCell ref="A26:F26"/>
    <mergeCell ref="A17:I17"/>
    <mergeCell ref="A18:I18"/>
    <mergeCell ref="A19:I19"/>
    <mergeCell ref="A20:I20"/>
    <mergeCell ref="A21:I21"/>
    <mergeCell ref="A22:I22"/>
  </mergeCells>
  <printOptions/>
  <pageMargins left="0.5905511811023623" right="0.3937007874015748" top="0.3937007874015748" bottom="0.3937007874015748" header="0" footer="0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34"/>
  <sheetViews>
    <sheetView workbookViewId="0" topLeftCell="A1">
      <selection activeCell="E6" sqref="E6"/>
    </sheetView>
  </sheetViews>
  <sheetFormatPr defaultColWidth="9.33203125" defaultRowHeight="11.25" customHeight="1"/>
  <cols>
    <col min="1" max="1" width="42" style="24" customWidth="1"/>
    <col min="2" max="2" width="6.33203125" style="25" customWidth="1"/>
    <col min="3" max="3" width="10.5" style="26" customWidth="1"/>
    <col min="4" max="4" width="19.16015625" style="27" customWidth="1"/>
    <col min="5" max="5" width="20.83203125" style="27" customWidth="1"/>
    <col min="6" max="6" width="9.33203125" style="23" hidden="1" customWidth="1"/>
    <col min="7" max="7" width="9.33203125" style="28" hidden="1" customWidth="1"/>
    <col min="8" max="9" width="9.33203125" style="23" hidden="1" customWidth="1"/>
    <col min="10" max="11" width="9.33203125" style="28" hidden="1" customWidth="1"/>
    <col min="12" max="16384" width="9.33203125" style="23" customWidth="1"/>
  </cols>
  <sheetData>
    <row r="2" spans="1:11" s="29" customFormat="1" ht="67.5" customHeight="1">
      <c r="A2" s="30" t="s">
        <v>33</v>
      </c>
      <c r="B2" s="31" t="s">
        <v>34</v>
      </c>
      <c r="C2" s="32" t="s">
        <v>140</v>
      </c>
      <c r="D2" s="33" t="s">
        <v>36</v>
      </c>
      <c r="E2" s="34" t="s">
        <v>37</v>
      </c>
      <c r="G2" s="35"/>
      <c r="J2" s="35"/>
      <c r="K2" s="35"/>
    </row>
    <row r="3" spans="1:11" s="36" customFormat="1" ht="11.25" customHeight="1">
      <c r="A3" s="37" t="s">
        <v>38</v>
      </c>
      <c r="B3" s="38" t="s">
        <v>39</v>
      </c>
      <c r="C3" s="39">
        <v>1</v>
      </c>
      <c r="D3" s="39">
        <v>2</v>
      </c>
      <c r="E3" s="39">
        <v>3</v>
      </c>
      <c r="G3" s="40"/>
      <c r="J3" s="40"/>
      <c r="K3" s="40"/>
    </row>
    <row r="4" spans="1:13" ht="55.5" customHeight="1">
      <c r="A4" s="41" t="s">
        <v>40</v>
      </c>
      <c r="B4" s="38" t="s">
        <v>41</v>
      </c>
      <c r="C4" s="42">
        <v>50613</v>
      </c>
      <c r="D4" s="43">
        <v>137073.7</v>
      </c>
      <c r="E4" s="43">
        <v>2708.2706024143995</v>
      </c>
      <c r="F4" s="23" t="e">
        <f>#REF!</f>
        <v>#REF!</v>
      </c>
      <c r="G4" s="44" t="e">
        <f aca="true" t="shared" si="0" ref="G4:G15">F4-C4</f>
        <v>#REF!</v>
      </c>
      <c r="H4" s="26">
        <f>SUM(C5:C15)</f>
        <v>47435</v>
      </c>
      <c r="I4" s="27">
        <f>SUM(D5:D17)</f>
        <v>137073.7</v>
      </c>
      <c r="J4" s="44">
        <f>H4-C4</f>
        <v>-3178</v>
      </c>
      <c r="K4" s="45">
        <f>I4-D4</f>
        <v>0</v>
      </c>
      <c r="M4" s="71"/>
    </row>
    <row r="5" spans="1:13" ht="12.75" customHeight="1">
      <c r="A5" s="41" t="s">
        <v>42</v>
      </c>
      <c r="B5" s="38" t="s">
        <v>43</v>
      </c>
      <c r="C5" s="42">
        <v>9</v>
      </c>
      <c r="D5" s="43">
        <v>5.8</v>
      </c>
      <c r="E5" s="43">
        <v>644.4444444444445</v>
      </c>
      <c r="F5" s="23" t="e">
        <f>#REF!</f>
        <v>#REF!</v>
      </c>
      <c r="G5" s="44" t="e">
        <f t="shared" si="0"/>
        <v>#REF!</v>
      </c>
      <c r="M5" s="71"/>
    </row>
    <row r="6" spans="1:13" ht="12.75" customHeight="1">
      <c r="A6" s="41" t="s">
        <v>44</v>
      </c>
      <c r="B6" s="38" t="s">
        <v>45</v>
      </c>
      <c r="C6" s="42">
        <v>73</v>
      </c>
      <c r="D6" s="43">
        <v>63.6</v>
      </c>
      <c r="E6" s="43">
        <v>871.2328767123288</v>
      </c>
      <c r="F6" s="23" t="e">
        <f>#REF!</f>
        <v>#REF!</v>
      </c>
      <c r="G6" s="44" t="e">
        <f t="shared" si="0"/>
        <v>#REF!</v>
      </c>
      <c r="M6" s="71"/>
    </row>
    <row r="7" spans="1:13" ht="12.75" customHeight="1">
      <c r="A7" s="41" t="s">
        <v>46</v>
      </c>
      <c r="B7" s="38" t="s">
        <v>47</v>
      </c>
      <c r="C7" s="42">
        <v>247</v>
      </c>
      <c r="D7" s="43">
        <v>257.5</v>
      </c>
      <c r="E7" s="43">
        <v>1042.51012145749</v>
      </c>
      <c r="F7" s="23" t="e">
        <f>#REF!</f>
        <v>#REF!</v>
      </c>
      <c r="G7" s="44" t="e">
        <f t="shared" si="0"/>
        <v>#REF!</v>
      </c>
      <c r="M7" s="71"/>
    </row>
    <row r="8" spans="1:13" ht="12.75" customHeight="1">
      <c r="A8" s="41" t="s">
        <v>48</v>
      </c>
      <c r="B8" s="38" t="s">
        <v>49</v>
      </c>
      <c r="C8" s="42">
        <v>7</v>
      </c>
      <c r="D8" s="43">
        <v>8</v>
      </c>
      <c r="E8" s="43">
        <v>1142.857142857143</v>
      </c>
      <c r="F8" s="23" t="e">
        <f>#REF!</f>
        <v>#REF!</v>
      </c>
      <c r="G8" s="44" t="e">
        <f t="shared" si="0"/>
        <v>#REF!</v>
      </c>
      <c r="M8" s="71"/>
    </row>
    <row r="9" spans="1:13" ht="12.75" customHeight="1">
      <c r="A9" s="41" t="s">
        <v>50</v>
      </c>
      <c r="B9" s="38" t="s">
        <v>51</v>
      </c>
      <c r="C9" s="42">
        <v>6</v>
      </c>
      <c r="D9" s="43">
        <v>7.4</v>
      </c>
      <c r="E9" s="43">
        <v>1233.3333333333333</v>
      </c>
      <c r="F9" s="23" t="e">
        <f>#REF!</f>
        <v>#REF!</v>
      </c>
      <c r="G9" s="44" t="e">
        <f t="shared" si="0"/>
        <v>#REF!</v>
      </c>
      <c r="M9" s="71"/>
    </row>
    <row r="10" spans="1:13" ht="12.75" customHeight="1">
      <c r="A10" s="41" t="s">
        <v>52</v>
      </c>
      <c r="B10" s="38" t="s">
        <v>53</v>
      </c>
      <c r="C10" s="42">
        <v>5</v>
      </c>
      <c r="D10" s="43">
        <v>6.8</v>
      </c>
      <c r="E10" s="43">
        <v>1360</v>
      </c>
      <c r="F10" s="23" t="e">
        <f>#REF!</f>
        <v>#REF!</v>
      </c>
      <c r="G10" s="44" t="e">
        <f t="shared" si="0"/>
        <v>#REF!</v>
      </c>
      <c r="M10" s="71"/>
    </row>
    <row r="11" spans="1:13" ht="12.75" customHeight="1">
      <c r="A11" s="41" t="s">
        <v>54</v>
      </c>
      <c r="B11" s="38" t="s">
        <v>55</v>
      </c>
      <c r="C11" s="42">
        <v>1</v>
      </c>
      <c r="D11" s="43">
        <v>1.4</v>
      </c>
      <c r="E11" s="43">
        <v>1400</v>
      </c>
      <c r="F11" s="23" t="e">
        <f>#REF!</f>
        <v>#REF!</v>
      </c>
      <c r="G11" s="44" t="e">
        <f t="shared" si="0"/>
        <v>#REF!</v>
      </c>
      <c r="M11" s="71"/>
    </row>
    <row r="12" spans="1:13" ht="12.75" customHeight="1">
      <c r="A12" s="41" t="s">
        <v>56</v>
      </c>
      <c r="B12" s="38" t="s">
        <v>57</v>
      </c>
      <c r="C12" s="42">
        <v>9050</v>
      </c>
      <c r="D12" s="43">
        <v>15573.7</v>
      </c>
      <c r="E12" s="43">
        <v>1720.8508287292818</v>
      </c>
      <c r="F12" s="23" t="e">
        <f>#REF!</f>
        <v>#REF!</v>
      </c>
      <c r="G12" s="44" t="e">
        <f t="shared" si="0"/>
        <v>#REF!</v>
      </c>
      <c r="M12" s="71"/>
    </row>
    <row r="13" spans="1:13" ht="12.75" customHeight="1">
      <c r="A13" s="41" t="s">
        <v>58</v>
      </c>
      <c r="B13" s="38" t="s">
        <v>59</v>
      </c>
      <c r="C13" s="42">
        <v>29708</v>
      </c>
      <c r="D13" s="43">
        <v>66213.1</v>
      </c>
      <c r="E13" s="43">
        <v>2228.7969570486066</v>
      </c>
      <c r="F13" s="23" t="e">
        <f>#REF!</f>
        <v>#REF!</v>
      </c>
      <c r="G13" s="44" t="e">
        <f t="shared" si="0"/>
        <v>#REF!</v>
      </c>
      <c r="M13" s="71"/>
    </row>
    <row r="14" spans="1:13" ht="12.75" customHeight="1">
      <c r="A14" s="41" t="s">
        <v>60</v>
      </c>
      <c r="B14" s="38" t="s">
        <v>61</v>
      </c>
      <c r="C14" s="42">
        <v>5786</v>
      </c>
      <c r="D14" s="43">
        <v>19911.5</v>
      </c>
      <c r="E14" s="43">
        <v>3441.323885240235</v>
      </c>
      <c r="F14" s="23" t="e">
        <f>#REF!</f>
        <v>#REF!</v>
      </c>
      <c r="G14" s="44" t="e">
        <f t="shared" si="0"/>
        <v>#REF!</v>
      </c>
      <c r="M14" s="71"/>
    </row>
    <row r="15" spans="1:13" ht="12.75" customHeight="1">
      <c r="A15" s="41" t="s">
        <v>62</v>
      </c>
      <c r="B15" s="38" t="s">
        <v>63</v>
      </c>
      <c r="C15" s="42">
        <v>2543</v>
      </c>
      <c r="D15" s="43">
        <v>11261.3</v>
      </c>
      <c r="E15" s="43">
        <v>4428.352339756193</v>
      </c>
      <c r="F15" s="23" t="e">
        <f>#REF!</f>
        <v>#REF!</v>
      </c>
      <c r="G15" s="44" t="e">
        <f t="shared" si="0"/>
        <v>#REF!</v>
      </c>
      <c r="M15" s="71"/>
    </row>
    <row r="16" spans="1:13" ht="12.75" customHeight="1">
      <c r="A16" s="41" t="s">
        <v>64</v>
      </c>
      <c r="B16" s="38" t="s">
        <v>65</v>
      </c>
      <c r="C16" s="42">
        <v>2787</v>
      </c>
      <c r="D16" s="43">
        <v>18402.4</v>
      </c>
      <c r="E16" s="43">
        <v>6602.9422317904555</v>
      </c>
      <c r="G16" s="44"/>
      <c r="M16" s="71"/>
    </row>
    <row r="17" spans="1:13" ht="12.75" customHeight="1">
      <c r="A17" s="41" t="s">
        <v>66</v>
      </c>
      <c r="B17" s="46" t="s">
        <v>67</v>
      </c>
      <c r="C17" s="42">
        <v>391</v>
      </c>
      <c r="D17" s="43">
        <v>5361.2</v>
      </c>
      <c r="E17" s="43">
        <v>13711.50895140665</v>
      </c>
      <c r="F17" s="23" t="e">
        <f>#REF!</f>
        <v>#REF!</v>
      </c>
      <c r="G17" s="44" t="e">
        <f aca="true" t="shared" si="1" ref="G17:G26">F17-C17</f>
        <v>#REF!</v>
      </c>
      <c r="M17" s="71"/>
    </row>
    <row r="18" spans="1:13" ht="45.75" customHeight="1">
      <c r="A18" s="41" t="s">
        <v>68</v>
      </c>
      <c r="B18" s="46" t="s">
        <v>69</v>
      </c>
      <c r="C18" s="42">
        <v>33595</v>
      </c>
      <c r="D18" s="43">
        <v>98243.5</v>
      </c>
      <c r="E18" s="43">
        <v>2924.348861437714</v>
      </c>
      <c r="F18" s="26" t="e">
        <f>#REF!</f>
        <v>#REF!</v>
      </c>
      <c r="G18" s="44" t="e">
        <f t="shared" si="1"/>
        <v>#REF!</v>
      </c>
      <c r="H18" s="26">
        <f>SUM(C18:C23)</f>
        <v>50613</v>
      </c>
      <c r="I18" s="27">
        <f>SUM(D18:D23)</f>
        <v>137073.7</v>
      </c>
      <c r="J18" s="44">
        <f>H18-C4</f>
        <v>0</v>
      </c>
      <c r="K18" s="45">
        <f>I18-D4</f>
        <v>0</v>
      </c>
      <c r="M18" s="71"/>
    </row>
    <row r="19" spans="1:13" ht="14.25" customHeight="1">
      <c r="A19" s="41" t="s">
        <v>70</v>
      </c>
      <c r="B19" s="46" t="s">
        <v>71</v>
      </c>
      <c r="C19" s="42">
        <v>13516</v>
      </c>
      <c r="D19" s="43">
        <v>30718.1</v>
      </c>
      <c r="E19" s="43">
        <v>2272.7212192956495</v>
      </c>
      <c r="F19" s="26" t="e">
        <f>#REF!</f>
        <v>#REF!</v>
      </c>
      <c r="G19" s="44" t="e">
        <f t="shared" si="1"/>
        <v>#REF!</v>
      </c>
      <c r="M19" s="71"/>
    </row>
    <row r="20" spans="1:13" ht="14.25" customHeight="1">
      <c r="A20" s="41" t="s">
        <v>72</v>
      </c>
      <c r="B20" s="46" t="s">
        <v>73</v>
      </c>
      <c r="C20" s="42">
        <v>1965</v>
      </c>
      <c r="D20" s="43">
        <v>3660.5</v>
      </c>
      <c r="E20" s="43">
        <v>1862.8498727735368</v>
      </c>
      <c r="F20" s="26" t="e">
        <f>#REF!</f>
        <v>#REF!</v>
      </c>
      <c r="G20" s="44" t="e">
        <f t="shared" si="1"/>
        <v>#REF!</v>
      </c>
      <c r="M20" s="71"/>
    </row>
    <row r="21" spans="1:13" ht="14.25" customHeight="1">
      <c r="A21" s="41" t="s">
        <v>74</v>
      </c>
      <c r="B21" s="46" t="s">
        <v>75</v>
      </c>
      <c r="C21" s="42">
        <v>1094</v>
      </c>
      <c r="D21" s="43">
        <v>3088</v>
      </c>
      <c r="E21" s="43">
        <v>2822.6691042047532</v>
      </c>
      <c r="F21" s="26" t="e">
        <f>#REF!</f>
        <v>#REF!</v>
      </c>
      <c r="G21" s="44" t="e">
        <f t="shared" si="1"/>
        <v>#REF!</v>
      </c>
      <c r="M21" s="71"/>
    </row>
    <row r="22" spans="1:13" ht="14.25" customHeight="1">
      <c r="A22" s="41" t="s">
        <v>76</v>
      </c>
      <c r="B22" s="46" t="s">
        <v>77</v>
      </c>
      <c r="C22" s="42">
        <v>430</v>
      </c>
      <c r="D22" s="43">
        <v>736.6</v>
      </c>
      <c r="E22" s="43">
        <v>1713.0232558139535</v>
      </c>
      <c r="F22" s="26" t="e">
        <f>#REF!</f>
        <v>#REF!</v>
      </c>
      <c r="G22" s="44" t="e">
        <f t="shared" si="1"/>
        <v>#REF!</v>
      </c>
      <c r="M22" s="71"/>
    </row>
    <row r="23" spans="1:13" ht="14.25" customHeight="1">
      <c r="A23" s="41" t="s">
        <v>78</v>
      </c>
      <c r="B23" s="46" t="s">
        <v>79</v>
      </c>
      <c r="C23" s="42">
        <v>13</v>
      </c>
      <c r="D23" s="43">
        <v>627</v>
      </c>
      <c r="E23" s="43">
        <v>48230.769230769234</v>
      </c>
      <c r="F23" s="26" t="e">
        <f>#REF!</f>
        <v>#REF!</v>
      </c>
      <c r="G23" s="44" t="e">
        <f t="shared" si="1"/>
        <v>#REF!</v>
      </c>
      <c r="M23" s="71"/>
    </row>
    <row r="24" spans="1:13" ht="42.75" customHeight="1">
      <c r="A24" s="41" t="s">
        <v>80</v>
      </c>
      <c r="B24" s="46" t="s">
        <v>81</v>
      </c>
      <c r="C24" s="42">
        <v>373</v>
      </c>
      <c r="D24" s="43">
        <v>390.7</v>
      </c>
      <c r="E24" s="43">
        <v>1047.4530831099196</v>
      </c>
      <c r="F24" s="26" t="e">
        <f>#REF!</f>
        <v>#REF!</v>
      </c>
      <c r="G24" s="44" t="e">
        <f t="shared" si="1"/>
        <v>#REF!</v>
      </c>
      <c r="H24" s="26">
        <f>SUM(C24:C26)</f>
        <v>50613</v>
      </c>
      <c r="I24" s="27">
        <f>SUM(D24:D26)</f>
        <v>137073.69999999998</v>
      </c>
      <c r="J24" s="44">
        <f>H24-C4</f>
        <v>0</v>
      </c>
      <c r="K24" s="45">
        <f>I24-D4</f>
        <v>0</v>
      </c>
      <c r="M24" s="71"/>
    </row>
    <row r="25" spans="1:13" ht="11.25" customHeight="1">
      <c r="A25" s="41" t="s">
        <v>82</v>
      </c>
      <c r="B25" s="46" t="s">
        <v>83</v>
      </c>
      <c r="C25" s="42">
        <v>8215</v>
      </c>
      <c r="D25" s="43">
        <v>14064.1</v>
      </c>
      <c r="E25" s="43">
        <v>1712.0024345709069</v>
      </c>
      <c r="F25" s="26" t="e">
        <f>#REF!</f>
        <v>#REF!</v>
      </c>
      <c r="G25" s="44" t="e">
        <f t="shared" si="1"/>
        <v>#REF!</v>
      </c>
      <c r="M25" s="71"/>
    </row>
    <row r="26" spans="1:13" ht="11.25" customHeight="1">
      <c r="A26" s="41" t="s">
        <v>84</v>
      </c>
      <c r="B26" s="46" t="s">
        <v>85</v>
      </c>
      <c r="C26" s="42">
        <v>42025</v>
      </c>
      <c r="D26" s="43">
        <v>122618.9</v>
      </c>
      <c r="E26" s="43">
        <v>2917.7608566329563</v>
      </c>
      <c r="F26" s="26" t="e">
        <f>#REF!</f>
        <v>#REF!</v>
      </c>
      <c r="G26" s="44" t="e">
        <f t="shared" si="1"/>
        <v>#REF!</v>
      </c>
      <c r="M26" s="71"/>
    </row>
    <row r="27" spans="1:7" s="49" customFormat="1" ht="22.5" customHeight="1">
      <c r="A27" s="41" t="s">
        <v>141</v>
      </c>
      <c r="B27" s="46" t="s">
        <v>87</v>
      </c>
      <c r="C27" s="42">
        <v>0</v>
      </c>
      <c r="D27" s="43">
        <v>0</v>
      </c>
      <c r="E27" s="43">
        <v>0</v>
      </c>
      <c r="F27" s="47"/>
      <c r="G27" s="47"/>
    </row>
    <row r="28" spans="1:5" ht="22.5" customHeight="1">
      <c r="A28" s="41" t="s">
        <v>88</v>
      </c>
      <c r="B28" s="46" t="s">
        <v>89</v>
      </c>
      <c r="C28" s="42"/>
      <c r="D28" s="43"/>
      <c r="E28" s="43"/>
    </row>
    <row r="29" spans="1:5" s="49" customFormat="1" ht="6.75" customHeight="1">
      <c r="A29" s="50"/>
      <c r="B29" s="51"/>
      <c r="C29" s="52"/>
      <c r="D29" s="53"/>
      <c r="E29" s="53"/>
    </row>
    <row r="30" spans="1:11" ht="11.25" customHeight="1">
      <c r="A30" s="115" t="s">
        <v>90</v>
      </c>
      <c r="B30" s="115"/>
      <c r="C30" s="115"/>
      <c r="D30" s="115"/>
      <c r="E30" s="115"/>
      <c r="G30" s="23"/>
      <c r="H30" s="28"/>
      <c r="I30" s="28"/>
      <c r="J30" s="23"/>
      <c r="K30" s="23"/>
    </row>
    <row r="31" spans="1:11" ht="11.25" customHeight="1">
      <c r="A31" s="115"/>
      <c r="B31" s="115"/>
      <c r="C31" s="115"/>
      <c r="D31" s="115"/>
      <c r="E31" s="115"/>
      <c r="G31" s="23"/>
      <c r="H31" s="28"/>
      <c r="I31" s="28"/>
      <c r="J31" s="23"/>
      <c r="K31" s="23"/>
    </row>
    <row r="32" spans="1:7" ht="40.5" customHeight="1">
      <c r="A32" s="116" t="s">
        <v>91</v>
      </c>
      <c r="B32" s="116"/>
      <c r="C32" s="116"/>
      <c r="D32" s="116" t="s">
        <v>92</v>
      </c>
      <c r="E32" s="116"/>
      <c r="F32" s="116"/>
      <c r="G32" s="116"/>
    </row>
    <row r="34" spans="1:3" ht="22.5" customHeight="1">
      <c r="A34" s="116" t="s">
        <v>93</v>
      </c>
      <c r="B34" s="116"/>
      <c r="C34" s="116"/>
    </row>
  </sheetData>
  <mergeCells count="4">
    <mergeCell ref="A30:E31"/>
    <mergeCell ref="A32:C32"/>
    <mergeCell ref="D32:G32"/>
    <mergeCell ref="A34:C34"/>
  </mergeCells>
  <printOptions/>
  <pageMargins left="0.3937007874015748" right="0.3937007874015748" top="0.3937007874015748" bottom="0.3937007874015748" header="0" footer="0.11811023622047245"/>
  <pageSetup fitToHeight="42" horizontalDpi="600" verticalDpi="600" orientation="portrait" paperSize="9"/>
  <headerFooter>
    <oddFooter>&amp;R&amp;6&amp;P/&amp;N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G12"/>
  <sheetViews>
    <sheetView workbookViewId="0" topLeftCell="A1">
      <selection activeCell="G13" sqref="B2:G13"/>
    </sheetView>
  </sheetViews>
  <sheetFormatPr defaultColWidth="9.33203125" defaultRowHeight="12.75"/>
  <cols>
    <col min="6" max="6" width="14.5" style="0" customWidth="1"/>
  </cols>
  <sheetData>
    <row r="2" spans="2:7" ht="12.75">
      <c r="B2" s="1" t="s">
        <v>94</v>
      </c>
      <c r="G2" s="1" t="s">
        <v>95</v>
      </c>
    </row>
    <row r="3" spans="2:7" ht="12.75">
      <c r="B3" s="1" t="s">
        <v>41</v>
      </c>
      <c r="C3" s="42">
        <f>'5pf (раб)'!C4</f>
        <v>50613</v>
      </c>
      <c r="D3" s="1" t="s">
        <v>96</v>
      </c>
      <c r="E3" s="1" t="s">
        <v>97</v>
      </c>
      <c r="F3" s="42">
        <f>SUM('5pf (раб)'!C5:C17)</f>
        <v>50613</v>
      </c>
      <c r="G3" t="str">
        <f>IF(F3=C3,"+","-")</f>
        <v>+</v>
      </c>
    </row>
    <row r="4" spans="2:7" ht="12.75">
      <c r="B4" s="1" t="s">
        <v>41</v>
      </c>
      <c r="C4" s="42">
        <f>'5pf (раб)'!C4</f>
        <v>50613</v>
      </c>
      <c r="D4" s="1" t="s">
        <v>96</v>
      </c>
      <c r="E4" s="1" t="s">
        <v>98</v>
      </c>
      <c r="F4" s="42">
        <f>SUM('5pf (раб)'!C18:C23)</f>
        <v>50613</v>
      </c>
      <c r="G4" t="str">
        <f>IF(F4=C4,"+","-")</f>
        <v>+</v>
      </c>
    </row>
    <row r="5" spans="2:7" ht="12.75">
      <c r="B5" s="1" t="s">
        <v>41</v>
      </c>
      <c r="C5" s="42">
        <f>'5pf (раб)'!C4</f>
        <v>50613</v>
      </c>
      <c r="D5" s="1" t="s">
        <v>96</v>
      </c>
      <c r="E5" s="1" t="s">
        <v>99</v>
      </c>
      <c r="F5" s="42">
        <f>SUM('5pf (раб)'!C24:C26)</f>
        <v>50613</v>
      </c>
      <c r="G5" t="str">
        <f>IF(F5=C5,"+","-")</f>
        <v>+</v>
      </c>
    </row>
    <row r="6" spans="2:7" ht="12.75">
      <c r="B6" s="1" t="s">
        <v>41</v>
      </c>
      <c r="C6" s="42">
        <f>'5pf (раб)'!C4</f>
        <v>50613</v>
      </c>
      <c r="D6" s="1" t="s">
        <v>100</v>
      </c>
      <c r="E6" s="1" t="s">
        <v>87</v>
      </c>
      <c r="F6" s="42">
        <f>'5pf (раб)'!C27</f>
        <v>0</v>
      </c>
      <c r="G6" t="str">
        <f>IF(F6&lt;=C6,"+","-")</f>
        <v>+</v>
      </c>
    </row>
    <row r="8" ht="12.75">
      <c r="B8" s="1" t="s">
        <v>102</v>
      </c>
    </row>
    <row r="9" spans="2:7" ht="12.75">
      <c r="B9" s="1" t="s">
        <v>41</v>
      </c>
      <c r="C9" s="43">
        <f>'5pf (раб)'!D4</f>
        <v>137073.7</v>
      </c>
      <c r="D9" s="1" t="s">
        <v>96</v>
      </c>
      <c r="E9" s="1" t="s">
        <v>97</v>
      </c>
      <c r="F9" s="43">
        <f>SUM('5pf (раб)'!D5:D17)</f>
        <v>137073.7</v>
      </c>
      <c r="G9" t="str">
        <f>IF(F9=C9,"+","-")</f>
        <v>+</v>
      </c>
    </row>
    <row r="10" spans="2:7" ht="12.75">
      <c r="B10" s="1" t="s">
        <v>41</v>
      </c>
      <c r="C10" s="43">
        <f>'5pf (раб)'!D4</f>
        <v>137073.7</v>
      </c>
      <c r="D10" s="1" t="s">
        <v>96</v>
      </c>
      <c r="E10" s="1" t="s">
        <v>98</v>
      </c>
      <c r="F10" s="43">
        <f>SUM('5pf (раб)'!D18:D23)</f>
        <v>137073.7</v>
      </c>
      <c r="G10" t="str">
        <f>IF(F10=C10,"+","-")</f>
        <v>+</v>
      </c>
    </row>
    <row r="11" spans="2:7" ht="12.75">
      <c r="B11" s="1" t="s">
        <v>41</v>
      </c>
      <c r="C11" s="43">
        <f>'5pf (раб)'!D4</f>
        <v>137073.7</v>
      </c>
      <c r="D11" s="1" t="s">
        <v>96</v>
      </c>
      <c r="E11" s="1" t="s">
        <v>99</v>
      </c>
      <c r="F11" s="43">
        <f>SUM('5pf (раб)'!D24:D26)</f>
        <v>137073.69999999998</v>
      </c>
      <c r="G11" t="str">
        <f>IF(F11=C11,"+","-")</f>
        <v>+</v>
      </c>
    </row>
    <row r="12" spans="2:7" ht="12.75">
      <c r="B12" s="1" t="s">
        <v>41</v>
      </c>
      <c r="C12" s="43">
        <f>'5pf (раб)'!D4</f>
        <v>137073.7</v>
      </c>
      <c r="D12" s="1" t="s">
        <v>100</v>
      </c>
      <c r="E12" s="1" t="s">
        <v>87</v>
      </c>
      <c r="F12" s="43">
        <f>'5pf (раб)'!D27</f>
        <v>0</v>
      </c>
      <c r="G12" t="str">
        <f>IF(F12&lt;=C12,"+","-")</f>
        <v>+</v>
      </c>
    </row>
  </sheetData>
  <conditionalFormatting sqref="G3:G12">
    <cfRule type="cellIs" priority="3" dxfId="1" operator="equal">
      <formula>"+"</formula>
    </cfRule>
    <cfRule type="cellIs" priority="2" dxfId="0" operator="equal">
      <formula>"-"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Прокопенко Т.І.</dc:creator>
  <cp:keywords/>
  <dc:description/>
  <cp:lastModifiedBy>Гуменюк Мар'яна Ігорівна</cp:lastModifiedBy>
  <cp:lastPrinted>2020-08-18T13:25:22Z</cp:lastPrinted>
  <dcterms:created xsi:type="dcterms:W3CDTF">2020-07-02T07:46:26Z</dcterms:created>
  <dcterms:modified xsi:type="dcterms:W3CDTF">2020-08-18T13:25:30Z</dcterms:modified>
  <cp:category/>
  <cp:version/>
  <cp:contentType/>
  <cp:contentStatus/>
</cp:coreProperties>
</file>