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 tabRatio="902" firstSheet="3" activeTab="9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'[1]5pf (rab)'!$3:$3</definedName>
  </definedNames>
  <calcPr calcId="125725" refMode="R1C1"/>
</workbook>
</file>

<file path=xl/calcChain.xml><?xml version="1.0" encoding="utf-8"?>
<calcChain xmlns="http://schemas.openxmlformats.org/spreadsheetml/2006/main">
  <c r="F12" i="9"/>
  <c r="C12"/>
  <c r="F11"/>
  <c r="C11"/>
  <c r="F10"/>
  <c r="C10"/>
  <c r="G10" s="1"/>
  <c r="F9"/>
  <c r="G9" s="1"/>
  <c r="C9"/>
  <c r="F6"/>
  <c r="C6"/>
  <c r="F5"/>
  <c r="G5" s="1"/>
  <c r="C5"/>
  <c r="F4"/>
  <c r="C4"/>
  <c r="G4" s="1"/>
  <c r="F3"/>
  <c r="G3" s="1"/>
  <c r="C3"/>
  <c r="F26" i="8"/>
  <c r="F25"/>
  <c r="G25" s="1"/>
  <c r="F24"/>
  <c r="F23"/>
  <c r="G23" s="1"/>
  <c r="F22"/>
  <c r="F21"/>
  <c r="G21" s="1"/>
  <c r="F20"/>
  <c r="G20" s="1"/>
  <c r="F19"/>
  <c r="G19" s="1"/>
  <c r="F18"/>
  <c r="F17"/>
  <c r="G17" s="1"/>
  <c r="F15"/>
  <c r="G15" s="1"/>
  <c r="F14"/>
  <c r="G14" s="1"/>
  <c r="F13"/>
  <c r="F12"/>
  <c r="G12" s="1"/>
  <c r="F11"/>
  <c r="G11" s="1"/>
  <c r="F10"/>
  <c r="G10" s="1"/>
  <c r="F9"/>
  <c r="F8"/>
  <c r="G8" s="1"/>
  <c r="F7"/>
  <c r="G7" s="1"/>
  <c r="F6"/>
  <c r="G6" s="1"/>
  <c r="F5"/>
  <c r="F4"/>
  <c r="G4" s="1"/>
  <c r="F13" i="3"/>
  <c r="G13" s="1"/>
  <c r="C13"/>
  <c r="F12"/>
  <c r="C12"/>
  <c r="G12" s="1"/>
  <c r="F11"/>
  <c r="C11"/>
  <c r="F10"/>
  <c r="C10"/>
  <c r="G10" s="1"/>
  <c r="F9"/>
  <c r="G9" s="1"/>
  <c r="C9"/>
  <c r="C7"/>
  <c r="F6"/>
  <c r="G6" s="1"/>
  <c r="C6"/>
  <c r="F5"/>
  <c r="C5"/>
  <c r="G5" s="1"/>
  <c r="F4"/>
  <c r="G4" s="1"/>
  <c r="C4"/>
  <c r="F3"/>
  <c r="G3" s="1"/>
  <c r="C3"/>
  <c r="G12" i="9"/>
  <c r="G11"/>
  <c r="G6"/>
  <c r="G26" i="8"/>
  <c r="I24"/>
  <c r="K24" s="1"/>
  <c r="H24"/>
  <c r="J24" s="1"/>
  <c r="G24"/>
  <c r="G22"/>
  <c r="K18"/>
  <c r="J18"/>
  <c r="I18"/>
  <c r="H18"/>
  <c r="G18"/>
  <c r="G13"/>
  <c r="G9"/>
  <c r="G5"/>
  <c r="K4"/>
  <c r="I4"/>
  <c r="H4"/>
  <c r="J4" s="1"/>
  <c r="G11" i="3"/>
  <c r="G7"/>
  <c r="I24" i="2"/>
  <c r="H24"/>
  <c r="G24"/>
  <c r="F24"/>
  <c r="I18"/>
  <c r="H18"/>
  <c r="G18"/>
  <c r="F18"/>
  <c r="I4"/>
  <c r="H4"/>
  <c r="G4"/>
  <c r="F4"/>
</calcChain>
</file>

<file path=xl/sharedStrings.xml><?xml version="1.0" encoding="utf-8"?>
<sst xmlns="http://schemas.openxmlformats.org/spreadsheetml/2006/main" count="850" uniqueCount="146">
  <si>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</si>
  <si>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</si>
  <si>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</si>
  <si>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31.01.2024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</si>
  <si>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</si>
  <si>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</si>
  <si>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</si>
  <si>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</si>
  <si>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</si>
  <si>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</si>
  <si>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</si>
  <si>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</si>
  <si>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</si>
  <si>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</si>
  <si>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</si>
  <si>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</si>
  <si>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</si>
  <si>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</si>
  <si>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</si>
  <si>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</si>
  <si>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</si>
  <si>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Тернопільській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</si>
  <si>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</si>
  <si>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</si>
  <si>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</si>
  <si>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</si>
  <si>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</si>
  <si>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</si>
  <si>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</si>
  <si>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</si>
  <si>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</si>
  <si>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</si>
  <si>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</si>
  <si>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</si>
  <si>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</si>
  <si>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</si>
  <si>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</si>
  <si>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</si>
  <si>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</si>
  <si>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</si>
  <si>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</si>
  <si>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</si>
  <si>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</si>
  <si>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</si>
  <si>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</si>
  <si>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</si>
  <si>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</si>
  <si>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</si>
  <si>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</si>
  <si>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</si>
  <si>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</si>
  <si>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</si>
  <si>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</si>
  <si>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</si>
  <si>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</si>
  <si>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</si>
  <si>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</si>
  <si>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</si>
  <si>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</si>
  <si>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</si>
  <si>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</si>
  <si>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</si>
  <si>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</si>
  <si>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</si>
  <si>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</si>
  <si>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</si>
  <si>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</si>
  <si>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</si>
  <si>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</si>
  <si>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</si>
  <si>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</si>
  <si>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</si>
  <si>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</si>
  <si>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</si>
  <si>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</si>
  <si>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</si>
  <si>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</si>
  <si>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</si>
  <si>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</si>
  <si>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</si>
  <si>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</si>
  <si>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</si>
  <si>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</si>
  <si>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</si>
  <si>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</si>
  <si>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</si>
  <si>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</si>
  <si>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</si>
  <si>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</si>
  <si>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</si>
  <si>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</si>
  <si>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</si>
  <si>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</si>
  <si>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</si>
  <si>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</si>
  <si>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</si>
  <si>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</si>
  <si>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</si>
  <si>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</si>
  <si>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</si>
  <si>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</si>
  <si>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</si>
  <si>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</si>
  <si>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</si>
  <si>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</si>
  <si>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</si>
  <si>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</si>
  <si>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</si>
  <si>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</si>
  <si>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</si>
  <si>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</si>
  <si>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ГУ ПФУ в Тернопільській області (Тернопільське ОУ)</t>
  </si>
  <si>
    <t>2</t>
  </si>
  <si>
    <t>ГУ ПФУ в Тернопільській області (Бережанське ОУ)</t>
  </si>
  <si>
    <t>3</t>
  </si>
  <si>
    <t>ГУ ПФУ в Тернопільській області (Бучацьке ОУ)</t>
  </si>
  <si>
    <t>4</t>
  </si>
  <si>
    <t>ГУ ПФУ в Тернопільській області (Козівське ОУ)</t>
  </si>
  <si>
    <t>5</t>
  </si>
  <si>
    <t>ГУ ПФУ в Тернопільській області (Лановецьке ОУ)</t>
  </si>
  <si>
    <t>6</t>
  </si>
  <si>
    <t>ГУ ПФУ в Тернопільській області (Кременецьке ОУ)</t>
  </si>
  <si>
    <t>7</t>
  </si>
  <si>
    <t>ГУ ПФУ в Тернопільській області (Теребовлянське ОУ)</t>
  </si>
  <si>
    <t>8</t>
  </si>
  <si>
    <t>ГУ ПФУ в Тернопільській області (Чортківське ОУ)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</si>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</sst>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fonts count="3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8">
    <xf numFmtId="0" fontId="0" fillId="0" borderId="0" xfId="0"/>
    <xf numFmtId="0" fontId="18" fillId="0" borderId="0" xfId="0" applyFont="1"/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3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5" fillId="0" borderId="0" xfId="0" applyNumberFormat="1" applyFont="1"/>
    <xf numFmtId="4" fontId="25" fillId="0" borderId="0" xfId="0" applyNumberFormat="1" applyFont="1"/>
    <xf numFmtId="49" fontId="21" fillId="0" borderId="25" xfId="0" applyNumberFormat="1" applyFont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/>
    <xf numFmtId="0" fontId="21" fillId="0" borderId="0" xfId="0" applyFont="1"/>
    <xf numFmtId="1" fontId="21" fillId="0" borderId="25" xfId="0" applyNumberFormat="1" applyFont="1" applyBorder="1"/>
    <xf numFmtId="4" fontId="21" fillId="0" borderId="25" xfId="0" applyNumberFormat="1" applyFont="1" applyBorder="1"/>
    <xf numFmtId="49" fontId="24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1" fillId="0" borderId="0" xfId="0" applyFont="1" applyAlignment="1"/>
    <xf numFmtId="0" fontId="21" fillId="0" borderId="0" xfId="0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1" fontId="21" fillId="0" borderId="25" xfId="0" applyNumberFormat="1" applyFont="1" applyBorder="1" applyAlignment="1">
      <alignment horizontal="right"/>
    </xf>
    <xf numFmtId="2" fontId="21" fillId="0" borderId="25" xfId="0" applyNumberFormat="1" applyFont="1" applyBorder="1" applyAlignment="1">
      <alignment horizontal="right"/>
    </xf>
    <xf numFmtId="2" fontId="21" fillId="0" borderId="31" xfId="0" applyNumberFormat="1" applyFont="1" applyBorder="1" applyAlignment="1">
      <alignment horizontal="right"/>
    </xf>
    <xf numFmtId="3" fontId="26" fillId="0" borderId="0" xfId="0" applyNumberFormat="1" applyFont="1"/>
    <xf numFmtId="4" fontId="26" fillId="0" borderId="0" xfId="0" applyNumberFormat="1" applyFont="1"/>
    <xf numFmtId="2" fontId="21" fillId="0" borderId="31" xfId="0" applyNumberFormat="1" applyFont="1" applyBorder="1"/>
    <xf numFmtId="2" fontId="21" fillId="0" borderId="25" xfId="0" applyNumberFormat="1" applyFont="1" applyBorder="1"/>
    <xf numFmtId="0" fontId="0" fillId="0" borderId="0" xfId="0" applyFont="1"/>
    <xf numFmtId="0" fontId="27" fillId="0" borderId="0" xfId="0" applyFont="1"/>
    <xf numFmtId="0" fontId="29" fillId="0" borderId="25" xfId="0" applyFont="1" applyBorder="1"/>
    <xf numFmtId="1" fontId="29" fillId="0" borderId="25" xfId="0" applyNumberFormat="1" applyFont="1" applyBorder="1" applyAlignment="1">
      <alignment horizontal="right"/>
    </xf>
    <xf numFmtId="2" fontId="29" fillId="0" borderId="25" xfId="0" applyNumberFormat="1" applyFont="1" applyBorder="1" applyAlignment="1">
      <alignment horizontal="right"/>
    </xf>
    <xf numFmtId="2" fontId="29" fillId="0" borderId="31" xfId="0" applyNumberFormat="1" applyFont="1" applyBorder="1" applyAlignment="1">
      <alignment horizontal="right"/>
    </xf>
    <xf numFmtId="0" fontId="29" fillId="0" borderId="0" xfId="0" applyFont="1"/>
    <xf numFmtId="3" fontId="29" fillId="0" borderId="0" xfId="0" applyNumberFormat="1" applyFont="1" applyBorder="1"/>
    <xf numFmtId="3" fontId="29" fillId="0" borderId="25" xfId="0" applyNumberFormat="1" applyFont="1" applyBorder="1" applyAlignment="1">
      <alignment horizontal="right"/>
    </xf>
    <xf numFmtId="3" fontId="29" fillId="0" borderId="0" xfId="0" applyNumberFormat="1" applyFont="1"/>
    <xf numFmtId="1" fontId="29" fillId="0" borderId="25" xfId="0" applyNumberFormat="1" applyFont="1" applyBorder="1"/>
    <xf numFmtId="2" fontId="29" fillId="0" borderId="25" xfId="0" applyNumberFormat="1" applyFont="1" applyBorder="1"/>
    <xf numFmtId="4" fontId="29" fillId="0" borderId="0" xfId="0" applyNumberFormat="1" applyFont="1"/>
    <xf numFmtId="2" fontId="29" fillId="0" borderId="31" xfId="0" applyNumberFormat="1" applyFont="1" applyBorder="1"/>
    <xf numFmtId="4" fontId="29" fillId="0" borderId="25" xfId="0" applyNumberFormat="1" applyFont="1" applyBorder="1"/>
    <xf numFmtId="0" fontId="30" fillId="0" borderId="0" xfId="0" applyFont="1"/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19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21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1" fillId="0" borderId="29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5pf%20(rab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datok%20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11" t="s">
        <v>0</v>
      </c>
      <c r="B1" s="111"/>
      <c r="C1" s="111"/>
      <c r="D1" s="111"/>
      <c r="E1" s="111"/>
      <c r="F1" s="111"/>
      <c r="G1" s="111"/>
    </row>
    <row r="2" spans="1:9">
      <c r="A2" s="1"/>
    </row>
    <row r="3" spans="1:9" ht="35.25" customHeight="1">
      <c r="A3" s="112" t="s">
        <v>1</v>
      </c>
      <c r="B3" s="112"/>
      <c r="C3" s="112"/>
      <c r="D3" s="112"/>
      <c r="E3" s="112"/>
      <c r="F3" s="112"/>
      <c r="G3" s="112"/>
    </row>
    <row r="4" spans="1:9" ht="15.75" customHeight="1">
      <c r="B4" s="2"/>
      <c r="C4" s="3" t="s">
        <v>2</v>
      </c>
      <c r="D4" s="113" t="s">
        <v>3</v>
      </c>
      <c r="E4" s="113"/>
    </row>
    <row r="5" spans="1:9" ht="16.5" customHeight="1" thickBot="1">
      <c r="A5" s="4"/>
    </row>
    <row r="6" spans="1:9" ht="14.25" customHeight="1" thickBot="1">
      <c r="A6" s="114" t="s">
        <v>4</v>
      </c>
      <c r="B6" s="115"/>
      <c r="C6" s="115"/>
      <c r="D6" s="115"/>
      <c r="E6" s="116"/>
      <c r="F6" s="5" t="s">
        <v>5</v>
      </c>
      <c r="G6" s="117" t="s">
        <v>6</v>
      </c>
      <c r="H6" s="118"/>
      <c r="I6" s="118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99" t="s">
        <v>7</v>
      </c>
      <c r="B8" s="100"/>
      <c r="C8" s="100"/>
      <c r="D8" s="100"/>
      <c r="E8" s="101"/>
      <c r="F8" s="12"/>
      <c r="G8" s="119" t="s">
        <v>8</v>
      </c>
      <c r="H8" s="120"/>
      <c r="I8" s="120"/>
    </row>
    <row r="9" spans="1:9" ht="25.5" customHeight="1">
      <c r="A9" s="121" t="s">
        <v>9</v>
      </c>
      <c r="B9" s="122"/>
      <c r="C9" s="122"/>
      <c r="D9" s="122"/>
      <c r="E9" s="123"/>
      <c r="F9" s="105" t="s">
        <v>10</v>
      </c>
      <c r="G9" s="119"/>
      <c r="H9" s="120"/>
      <c r="I9" s="120"/>
    </row>
    <row r="10" spans="1:9" ht="13.5" customHeight="1" thickBot="1">
      <c r="A10" s="124" t="s">
        <v>11</v>
      </c>
      <c r="B10" s="125"/>
      <c r="C10" s="125"/>
      <c r="D10" s="125"/>
      <c r="E10" s="126"/>
      <c r="F10" s="106"/>
      <c r="G10" s="119"/>
      <c r="H10" s="120"/>
      <c r="I10" s="120"/>
    </row>
    <row r="11" spans="1:9" ht="29.25" customHeight="1">
      <c r="A11" s="99" t="s">
        <v>12</v>
      </c>
      <c r="B11" s="100"/>
      <c r="C11" s="100"/>
      <c r="D11" s="100"/>
      <c r="E11" s="101"/>
      <c r="F11" s="13"/>
      <c r="G11" s="119"/>
      <c r="H11" s="120"/>
      <c r="I11" s="120"/>
    </row>
    <row r="12" spans="1:9" ht="13.5" customHeight="1">
      <c r="A12" s="102" t="s">
        <v>13</v>
      </c>
      <c r="B12" s="103"/>
      <c r="C12" s="103"/>
      <c r="D12" s="103"/>
      <c r="E12" s="104"/>
      <c r="F12" s="105" t="s">
        <v>14</v>
      </c>
      <c r="G12" s="14"/>
    </row>
    <row r="13" spans="1:9" ht="51.75" customHeight="1" thickBot="1">
      <c r="A13" s="107" t="s">
        <v>15</v>
      </c>
      <c r="B13" s="108"/>
      <c r="C13" s="108"/>
      <c r="D13" s="108"/>
      <c r="E13" s="109"/>
      <c r="F13" s="106"/>
      <c r="G13" s="14"/>
      <c r="H13" s="15"/>
      <c r="I13" s="15" t="s">
        <v>16</v>
      </c>
    </row>
    <row r="14" spans="1:9" ht="25.5" customHeight="1">
      <c r="A14" s="99" t="s">
        <v>17</v>
      </c>
      <c r="B14" s="100"/>
      <c r="C14" s="100"/>
      <c r="D14" s="100"/>
      <c r="E14" s="101"/>
      <c r="F14" s="110" t="s">
        <v>18</v>
      </c>
      <c r="G14" s="14"/>
    </row>
    <row r="15" spans="1:9" ht="12.75" customHeight="1" thickBot="1">
      <c r="A15" s="107" t="s">
        <v>19</v>
      </c>
      <c r="B15" s="108"/>
      <c r="C15" s="108"/>
      <c r="D15" s="108"/>
      <c r="E15" s="109"/>
      <c r="F15" s="106"/>
      <c r="G15" s="14"/>
    </row>
    <row r="16" spans="1:9" ht="13.5" customHeight="1" thickBot="1">
      <c r="A16" s="1"/>
    </row>
    <row r="17" spans="1:9" s="16" customFormat="1" ht="13.5" customHeight="1" thickBot="1">
      <c r="A17" s="90" t="s">
        <v>20</v>
      </c>
      <c r="B17" s="91"/>
      <c r="C17" s="91"/>
      <c r="D17" s="91"/>
      <c r="E17" s="91"/>
      <c r="F17" s="91"/>
      <c r="G17" s="91"/>
      <c r="H17" s="91"/>
      <c r="I17" s="92"/>
    </row>
    <row r="18" spans="1:9" s="16" customFormat="1" ht="14.25" customHeight="1" thickBot="1">
      <c r="A18" s="93" t="s">
        <v>21</v>
      </c>
      <c r="B18" s="94"/>
      <c r="C18" s="94"/>
      <c r="D18" s="94"/>
      <c r="E18" s="94"/>
      <c r="F18" s="94"/>
      <c r="G18" s="94"/>
      <c r="H18" s="94"/>
      <c r="I18" s="95"/>
    </row>
    <row r="19" spans="1:9" s="16" customFormat="1" ht="13.5" customHeight="1" thickBot="1">
      <c r="A19" s="96"/>
      <c r="B19" s="97"/>
      <c r="C19" s="97"/>
      <c r="D19" s="97"/>
      <c r="E19" s="97"/>
      <c r="F19" s="97"/>
      <c r="G19" s="97"/>
      <c r="H19" s="97"/>
      <c r="I19" s="98"/>
    </row>
    <row r="20" spans="1:9" s="16" customFormat="1" ht="13.5" customHeight="1" thickBot="1">
      <c r="A20" s="90" t="s">
        <v>22</v>
      </c>
      <c r="B20" s="91"/>
      <c r="C20" s="91"/>
      <c r="D20" s="91"/>
      <c r="E20" s="91"/>
      <c r="F20" s="91"/>
      <c r="G20" s="91"/>
      <c r="H20" s="91"/>
      <c r="I20" s="92"/>
    </row>
    <row r="21" spans="1:9" s="16" customFormat="1" ht="13.5" customHeight="1" thickBot="1">
      <c r="A21" s="96"/>
      <c r="B21" s="97"/>
      <c r="C21" s="97"/>
      <c r="D21" s="97"/>
      <c r="E21" s="97"/>
      <c r="F21" s="97"/>
      <c r="G21" s="97"/>
      <c r="H21" s="97"/>
      <c r="I21" s="98"/>
    </row>
    <row r="22" spans="1:9" s="16" customFormat="1" ht="13.5" customHeight="1" thickBot="1">
      <c r="A22" s="96"/>
      <c r="B22" s="97"/>
      <c r="C22" s="97"/>
      <c r="D22" s="97"/>
      <c r="E22" s="97"/>
      <c r="F22" s="97"/>
      <c r="G22" s="97"/>
      <c r="H22" s="97"/>
      <c r="I22" s="98"/>
    </row>
    <row r="23" spans="1:9" s="16" customFormat="1" ht="13.5" customHeight="1" thickBot="1">
      <c r="A23" s="84" t="s">
        <v>23</v>
      </c>
      <c r="B23" s="86" t="s">
        <v>24</v>
      </c>
      <c r="C23" s="87"/>
      <c r="D23" s="87"/>
      <c r="E23" s="87"/>
      <c r="F23" s="87"/>
      <c r="G23" s="87"/>
      <c r="H23" s="87"/>
      <c r="I23" s="88"/>
    </row>
    <row r="24" spans="1:9" s="16" customFormat="1" ht="67.5" customHeight="1" thickBot="1">
      <c r="A24" s="85"/>
      <c r="B24" s="17" t="s">
        <v>25</v>
      </c>
      <c r="C24" s="17" t="s">
        <v>26</v>
      </c>
      <c r="D24" s="17" t="s">
        <v>27</v>
      </c>
      <c r="E24" s="17" t="s">
        <v>28</v>
      </c>
      <c r="F24" s="17" t="s">
        <v>29</v>
      </c>
      <c r="G24" s="17" t="s">
        <v>30</v>
      </c>
      <c r="H24" s="17"/>
      <c r="I24" s="17" t="s">
        <v>31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89" t="s">
        <v>32</v>
      </c>
      <c r="B26" s="89"/>
      <c r="C26" s="89"/>
      <c r="D26" s="89"/>
      <c r="E26" s="89"/>
      <c r="F26" s="89"/>
    </row>
    <row r="27" spans="1:9" s="16" customFormat="1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4"/>
  <sheetViews>
    <sheetView workbookViewId="0">
      <selection activeCell="D13" sqref="D13"/>
    </sheetView>
  </sheetViews>
  <sheetFormatPr defaultColWidth="9.33203125"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7" width="9.33203125" style="23" hidden="1" customWidth="1"/>
    <col min="8" max="9" width="9.33203125" style="28" hidden="1" customWidth="1"/>
    <col min="10" max="16384" width="9.33203125" style="23"/>
  </cols>
  <sheetData>
    <row r="2" spans="1:9" s="29" customFormat="1" ht="67.5" customHeight="1">
      <c r="A2" s="30" t="s">
        <v>33</v>
      </c>
      <c r="B2" s="31" t="s">
        <v>34</v>
      </c>
      <c r="C2" s="32" t="s">
        <v>35</v>
      </c>
      <c r="D2" s="33" t="s">
        <v>36</v>
      </c>
      <c r="E2" s="34" t="s">
        <v>37</v>
      </c>
      <c r="H2" s="35"/>
      <c r="I2" s="35"/>
    </row>
    <row r="3" spans="1:9" s="36" customFormat="1" ht="11.25" customHeight="1">
      <c r="A3" s="37" t="s">
        <v>38</v>
      </c>
      <c r="B3" s="38" t="s">
        <v>39</v>
      </c>
      <c r="C3" s="39">
        <v>1</v>
      </c>
      <c r="D3" s="39">
        <v>2</v>
      </c>
      <c r="E3" s="39">
        <v>3</v>
      </c>
      <c r="H3" s="40"/>
      <c r="I3" s="40"/>
    </row>
    <row r="4" spans="1:9" ht="55.5" customHeight="1">
      <c r="A4" s="41" t="s">
        <v>40</v>
      </c>
      <c r="B4" s="38" t="s">
        <v>41</v>
      </c>
      <c r="C4" s="42">
        <v>261056</v>
      </c>
      <c r="D4" s="43">
        <v>995013</v>
      </c>
      <c r="E4" s="43">
        <v>3811.5</v>
      </c>
      <c r="F4" s="26">
        <f>SUM(C5:C16)</f>
        <v>256311</v>
      </c>
      <c r="G4" s="27">
        <f>SUM(D5:D16)</f>
        <v>925833.60000000009</v>
      </c>
      <c r="H4" s="44">
        <f>F4-C4</f>
        <v>-4745</v>
      </c>
      <c r="I4" s="45">
        <f>G4-D4</f>
        <v>-69179.399999999907</v>
      </c>
    </row>
    <row r="5" spans="1:9" ht="12.75" customHeight="1">
      <c r="A5" s="41" t="s">
        <v>42</v>
      </c>
      <c r="B5" s="38" t="s">
        <v>43</v>
      </c>
      <c r="C5" s="42">
        <v>157</v>
      </c>
      <c r="D5" s="43">
        <v>109.5</v>
      </c>
      <c r="E5" s="43">
        <v>697.8</v>
      </c>
    </row>
    <row r="6" spans="1:9" ht="12.75" customHeight="1">
      <c r="A6" s="41" t="s">
        <v>44</v>
      </c>
      <c r="B6" s="38" t="s">
        <v>45</v>
      </c>
      <c r="C6" s="42">
        <v>5</v>
      </c>
      <c r="D6" s="43">
        <v>4.8</v>
      </c>
      <c r="E6" s="43">
        <v>953.9</v>
      </c>
    </row>
    <row r="7" spans="1:9" ht="12.75" customHeight="1">
      <c r="A7" s="41" t="s">
        <v>46</v>
      </c>
      <c r="B7" s="38" t="s">
        <v>47</v>
      </c>
      <c r="C7" s="42">
        <v>337</v>
      </c>
      <c r="D7" s="43">
        <v>352.8</v>
      </c>
      <c r="E7" s="43">
        <v>1047</v>
      </c>
    </row>
    <row r="8" spans="1:9" ht="12.75" customHeight="1">
      <c r="A8" s="41" t="s">
        <v>48</v>
      </c>
      <c r="B8" s="38" t="s">
        <v>49</v>
      </c>
      <c r="C8" s="42">
        <v>17</v>
      </c>
      <c r="D8" s="43">
        <v>19.8</v>
      </c>
      <c r="E8" s="43">
        <v>1163.7</v>
      </c>
    </row>
    <row r="9" spans="1:9" ht="12.75" customHeight="1">
      <c r="A9" s="41" t="s">
        <v>50</v>
      </c>
      <c r="B9" s="38" t="s">
        <v>51</v>
      </c>
      <c r="C9" s="42">
        <v>1006</v>
      </c>
      <c r="D9" s="43">
        <v>1267.5999999999999</v>
      </c>
      <c r="E9" s="43">
        <v>1260.0999999999999</v>
      </c>
    </row>
    <row r="10" spans="1:9" ht="12.75" customHeight="1">
      <c r="A10" s="41" t="s">
        <v>52</v>
      </c>
      <c r="B10" s="38" t="s">
        <v>53</v>
      </c>
      <c r="C10" s="42">
        <v>87</v>
      </c>
      <c r="D10" s="43">
        <v>117</v>
      </c>
      <c r="E10" s="43">
        <v>1344.8</v>
      </c>
    </row>
    <row r="11" spans="1:9" ht="12.75" customHeight="1">
      <c r="A11" s="41" t="s">
        <v>54</v>
      </c>
      <c r="B11" s="38" t="s">
        <v>55</v>
      </c>
      <c r="C11" s="42">
        <v>40</v>
      </c>
      <c r="D11" s="43">
        <v>57.7</v>
      </c>
      <c r="E11" s="43">
        <v>1441.6</v>
      </c>
    </row>
    <row r="12" spans="1:9" ht="12.75" customHeight="1">
      <c r="A12" s="41" t="s">
        <v>56</v>
      </c>
      <c r="B12" s="38" t="s">
        <v>57</v>
      </c>
      <c r="C12" s="42">
        <v>151</v>
      </c>
      <c r="D12" s="43">
        <v>256.3</v>
      </c>
      <c r="E12" s="43">
        <v>1697</v>
      </c>
    </row>
    <row r="13" spans="1:9" ht="12.75" customHeight="1">
      <c r="A13" s="41" t="s">
        <v>58</v>
      </c>
      <c r="B13" s="38" t="s">
        <v>59</v>
      </c>
      <c r="C13" s="42">
        <v>111536</v>
      </c>
      <c r="D13" s="43">
        <v>292182.40000000002</v>
      </c>
      <c r="E13" s="43">
        <v>2619.6</v>
      </c>
    </row>
    <row r="14" spans="1:9" ht="12.75" customHeight="1">
      <c r="A14" s="41" t="s">
        <v>60</v>
      </c>
      <c r="B14" s="38" t="s">
        <v>61</v>
      </c>
      <c r="C14" s="42">
        <v>71299</v>
      </c>
      <c r="D14" s="43">
        <v>252348.6</v>
      </c>
      <c r="E14" s="43">
        <v>3539.3</v>
      </c>
    </row>
    <row r="15" spans="1:9" ht="12.75" customHeight="1">
      <c r="A15" s="41" t="s">
        <v>62</v>
      </c>
      <c r="B15" s="38" t="s">
        <v>63</v>
      </c>
      <c r="C15" s="42">
        <v>40238</v>
      </c>
      <c r="D15" s="43">
        <v>175699.3</v>
      </c>
      <c r="E15" s="43">
        <v>4366.5</v>
      </c>
    </row>
    <row r="16" spans="1:9" ht="12.75" customHeight="1">
      <c r="A16" s="41" t="s">
        <v>64</v>
      </c>
      <c r="B16" s="38" t="s">
        <v>65</v>
      </c>
      <c r="C16" s="42">
        <v>31438</v>
      </c>
      <c r="D16" s="43">
        <v>203417.8</v>
      </c>
      <c r="E16" s="43">
        <v>6470.4</v>
      </c>
    </row>
    <row r="17" spans="1:9" ht="12.75" customHeight="1">
      <c r="A17" s="41" t="s">
        <v>66</v>
      </c>
      <c r="B17" s="46" t="s">
        <v>67</v>
      </c>
      <c r="C17" s="42">
        <v>4745</v>
      </c>
      <c r="D17" s="43">
        <v>69179.399999999994</v>
      </c>
      <c r="E17" s="43">
        <v>14579.4</v>
      </c>
    </row>
    <row r="18" spans="1:9" ht="45.75" customHeight="1">
      <c r="A18" s="41" t="s">
        <v>68</v>
      </c>
      <c r="B18" s="46" t="s">
        <v>69</v>
      </c>
      <c r="C18" s="42">
        <v>199814</v>
      </c>
      <c r="D18" s="43">
        <v>794649.7</v>
      </c>
      <c r="E18" s="43">
        <v>3977</v>
      </c>
      <c r="F18" s="26">
        <f>SUM(C18:C23)</f>
        <v>261056</v>
      </c>
      <c r="G18" s="27">
        <f>SUM(D18:D23)</f>
        <v>995012.99999999988</v>
      </c>
      <c r="H18" s="44">
        <f>F18-C4</f>
        <v>0</v>
      </c>
      <c r="I18" s="45">
        <f>G18-D4</f>
        <v>0</v>
      </c>
    </row>
    <row r="19" spans="1:9" ht="14.25" customHeight="1">
      <c r="A19" s="41" t="s">
        <v>70</v>
      </c>
      <c r="B19" s="46" t="s">
        <v>71</v>
      </c>
      <c r="C19" s="42">
        <v>43441</v>
      </c>
      <c r="D19" s="43">
        <v>137611.20000000001</v>
      </c>
      <c r="E19" s="43">
        <v>3167.8</v>
      </c>
    </row>
    <row r="20" spans="1:9" ht="14.25" customHeight="1">
      <c r="A20" s="41" t="s">
        <v>72</v>
      </c>
      <c r="B20" s="46" t="s">
        <v>73</v>
      </c>
      <c r="C20" s="42">
        <v>10840</v>
      </c>
      <c r="D20" s="43">
        <v>31096</v>
      </c>
      <c r="E20" s="43">
        <v>2868.6</v>
      </c>
    </row>
    <row r="21" spans="1:9" ht="14.25" customHeight="1">
      <c r="A21" s="41" t="s">
        <v>74</v>
      </c>
      <c r="B21" s="46" t="s">
        <v>75</v>
      </c>
      <c r="C21" s="42">
        <v>5487</v>
      </c>
      <c r="D21" s="43">
        <v>20456.900000000001</v>
      </c>
      <c r="E21" s="43">
        <v>3728.3</v>
      </c>
    </row>
    <row r="22" spans="1:9" ht="14.25" customHeight="1">
      <c r="A22" s="41" t="s">
        <v>76</v>
      </c>
      <c r="B22" s="46" t="s">
        <v>77</v>
      </c>
      <c r="C22" s="42">
        <v>1401</v>
      </c>
      <c r="D22" s="43">
        <v>3467.1</v>
      </c>
      <c r="E22" s="43">
        <v>2474.8000000000002</v>
      </c>
    </row>
    <row r="23" spans="1:9" ht="14.25" customHeight="1">
      <c r="A23" s="41" t="s">
        <v>78</v>
      </c>
      <c r="B23" s="46" t="s">
        <v>79</v>
      </c>
      <c r="C23" s="42">
        <v>73</v>
      </c>
      <c r="D23" s="43">
        <v>7732.1</v>
      </c>
      <c r="E23" s="43">
        <v>105919.3</v>
      </c>
    </row>
    <row r="24" spans="1:9" ht="42.75" customHeight="1">
      <c r="A24" s="41" t="s">
        <v>80</v>
      </c>
      <c r="B24" s="46" t="s">
        <v>81</v>
      </c>
      <c r="C24" s="42">
        <v>1823</v>
      </c>
      <c r="D24" s="43">
        <v>2232.5</v>
      </c>
      <c r="E24" s="43">
        <v>1224.5999999999999</v>
      </c>
      <c r="F24" s="26">
        <f>SUM(C24:C26)</f>
        <v>261056</v>
      </c>
      <c r="G24" s="27">
        <f>SUM(D24:D26)</f>
        <v>995013</v>
      </c>
      <c r="H24" s="44">
        <f>F24-C4</f>
        <v>0</v>
      </c>
      <c r="I24" s="45">
        <f>G24-D4</f>
        <v>0</v>
      </c>
    </row>
    <row r="25" spans="1:9" ht="11.25" customHeight="1">
      <c r="A25" s="41" t="s">
        <v>82</v>
      </c>
      <c r="B25" s="46" t="s">
        <v>83</v>
      </c>
      <c r="C25" s="42">
        <v>6993</v>
      </c>
      <c r="D25" s="43">
        <v>14636.3</v>
      </c>
      <c r="E25" s="43">
        <v>2093</v>
      </c>
    </row>
    <row r="26" spans="1:9" ht="11.25" customHeight="1">
      <c r="A26" s="41" t="s">
        <v>84</v>
      </c>
      <c r="B26" s="46" t="s">
        <v>85</v>
      </c>
      <c r="C26" s="42">
        <v>252240</v>
      </c>
      <c r="D26" s="43">
        <v>978144.2</v>
      </c>
      <c r="E26" s="43">
        <v>3877.8</v>
      </c>
    </row>
    <row r="27" spans="1:9" ht="22.5" customHeight="1">
      <c r="A27" s="41" t="s">
        <v>86</v>
      </c>
      <c r="B27" s="46" t="s">
        <v>87</v>
      </c>
      <c r="C27" s="42">
        <v>54725</v>
      </c>
      <c r="D27" s="43">
        <v>220820.7</v>
      </c>
      <c r="E27" s="43">
        <v>4035.1</v>
      </c>
    </row>
    <row r="28" spans="1:9" s="49" customFormat="1" ht="22.5" customHeight="1">
      <c r="A28" s="41" t="s">
        <v>88</v>
      </c>
      <c r="B28" s="46" t="s">
        <v>89</v>
      </c>
      <c r="C28" s="50">
        <v>0</v>
      </c>
      <c r="D28" s="51">
        <v>0</v>
      </c>
      <c r="E28" s="51">
        <v>0</v>
      </c>
    </row>
    <row r="29" spans="1:9" s="49" customFormat="1" ht="6.75" customHeight="1">
      <c r="A29" s="52"/>
      <c r="B29" s="53"/>
      <c r="C29" s="54"/>
      <c r="D29" s="55"/>
      <c r="E29" s="55"/>
    </row>
    <row r="30" spans="1:9" ht="11.25" customHeight="1">
      <c r="A30" s="127" t="s">
        <v>90</v>
      </c>
      <c r="B30" s="127"/>
      <c r="C30" s="127"/>
      <c r="D30" s="127"/>
      <c r="E30" s="127"/>
    </row>
    <row r="31" spans="1:9" ht="11.25" customHeight="1">
      <c r="A31" s="127"/>
      <c r="B31" s="127"/>
      <c r="C31" s="127"/>
      <c r="D31" s="127"/>
      <c r="E31" s="127"/>
    </row>
    <row r="32" spans="1:9" ht="40.5" customHeight="1">
      <c r="A32" s="128" t="s">
        <v>91</v>
      </c>
      <c r="B32" s="128"/>
      <c r="C32" s="128"/>
      <c r="D32" s="128" t="s">
        <v>92</v>
      </c>
      <c r="E32" s="128"/>
      <c r="F32" s="128"/>
      <c r="G32" s="128"/>
    </row>
    <row r="34" spans="1:3" ht="22.5" customHeight="1">
      <c r="A34" s="128" t="s">
        <v>93</v>
      </c>
      <c r="B34" s="128"/>
      <c r="C34" s="12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F15" sqref="F15"/>
    </sheetView>
  </sheetViews>
  <sheetFormatPr defaultColWidth="9.33203125" defaultRowHeight="12.75"/>
  <cols>
    <col min="3" max="3" width="12.83203125" customWidth="1"/>
    <col min="6" max="6" width="14" customWidth="1"/>
    <col min="7" max="7" width="15" customWidth="1"/>
  </cols>
  <sheetData>
    <row r="2" spans="2:7">
      <c r="B2" s="1" t="s">
        <v>94</v>
      </c>
      <c r="G2" s="1" t="s">
        <v>95</v>
      </c>
    </row>
    <row r="3" spans="2:7">
      <c r="B3" s="1" t="s">
        <v>41</v>
      </c>
      <c r="C3" s="42">
        <f>'5pf'!C4</f>
        <v>261056</v>
      </c>
      <c r="D3" s="1" t="s">
        <v>96</v>
      </c>
      <c r="E3" s="1" t="s">
        <v>97</v>
      </c>
      <c r="F3" s="42">
        <f>SUM('5pf'!C5:C17)</f>
        <v>261056</v>
      </c>
      <c r="G3" t="str">
        <f>IF(F3=C3,"+","-")</f>
        <v>+</v>
      </c>
    </row>
    <row r="4" spans="2:7">
      <c r="B4" s="1" t="s">
        <v>41</v>
      </c>
      <c r="C4" s="42">
        <f>'5pf'!C4</f>
        <v>261056</v>
      </c>
      <c r="D4" s="1" t="s">
        <v>96</v>
      </c>
      <c r="E4" s="1" t="s">
        <v>98</v>
      </c>
      <c r="F4" s="42">
        <f>SUM('5pf'!C18:C23)</f>
        <v>261056</v>
      </c>
      <c r="G4" t="str">
        <f>IF(F4=C4,"+","-")</f>
        <v>+</v>
      </c>
    </row>
    <row r="5" spans="2:7">
      <c r="B5" s="1" t="s">
        <v>41</v>
      </c>
      <c r="C5" s="42">
        <f>'5pf'!C4</f>
        <v>261056</v>
      </c>
      <c r="D5" s="1" t="s">
        <v>96</v>
      </c>
      <c r="E5" s="1" t="s">
        <v>99</v>
      </c>
      <c r="F5" s="42">
        <f>SUM('5pf'!C24:C26)</f>
        <v>261056</v>
      </c>
      <c r="G5" t="str">
        <f>IF(F5=C5,"+","-")</f>
        <v>+</v>
      </c>
    </row>
    <row r="6" spans="2:7">
      <c r="B6" s="1" t="s">
        <v>41</v>
      </c>
      <c r="C6" s="42">
        <f>'5pf'!C4</f>
        <v>261056</v>
      </c>
      <c r="D6" s="1" t="s">
        <v>100</v>
      </c>
      <c r="E6" s="1" t="s">
        <v>87</v>
      </c>
      <c r="F6" s="42">
        <f>'5pf'!C27</f>
        <v>54725</v>
      </c>
      <c r="G6" t="str">
        <f>IF(F6&lt;=C6,"+","-")</f>
        <v>+</v>
      </c>
    </row>
    <row r="7" spans="2:7">
      <c r="B7" s="1" t="s">
        <v>89</v>
      </c>
      <c r="C7" s="42">
        <f>'5pf'!C28</f>
        <v>0</v>
      </c>
      <c r="D7" s="1" t="s">
        <v>96</v>
      </c>
      <c r="E7" s="1" t="s">
        <v>101</v>
      </c>
      <c r="F7" s="42">
        <v>0</v>
      </c>
      <c r="G7" t="str">
        <f>IF(F7=C7,"+","-")</f>
        <v>+</v>
      </c>
    </row>
    <row r="8" spans="2:7">
      <c r="B8" s="1" t="s">
        <v>102</v>
      </c>
    </row>
    <row r="9" spans="2:7">
      <c r="B9" s="1" t="s">
        <v>41</v>
      </c>
      <c r="C9" s="43">
        <f>'5pf'!D4</f>
        <v>995013</v>
      </c>
      <c r="D9" s="1" t="s">
        <v>96</v>
      </c>
      <c r="E9" s="1" t="s">
        <v>97</v>
      </c>
      <c r="F9" s="43">
        <f>SUM('5pf'!D5:D17)</f>
        <v>995013.00000000012</v>
      </c>
      <c r="G9" t="str">
        <f>IF(F9=C9,"+","-")</f>
        <v>+</v>
      </c>
    </row>
    <row r="10" spans="2:7">
      <c r="B10" s="1" t="s">
        <v>41</v>
      </c>
      <c r="C10" s="43">
        <f>'5pf'!D4</f>
        <v>995013</v>
      </c>
      <c r="D10" s="1" t="s">
        <v>96</v>
      </c>
      <c r="E10" s="1" t="s">
        <v>98</v>
      </c>
      <c r="F10" s="43">
        <f>SUM('5pf'!D18:D23)</f>
        <v>995012.99999999988</v>
      </c>
      <c r="G10" t="str">
        <f>IF(F10=C10,"+","-")</f>
        <v>+</v>
      </c>
    </row>
    <row r="11" spans="2:7">
      <c r="B11" s="1" t="s">
        <v>41</v>
      </c>
      <c r="C11" s="43">
        <f>'5pf'!D4</f>
        <v>995013</v>
      </c>
      <c r="D11" s="1" t="s">
        <v>96</v>
      </c>
      <c r="E11" s="1" t="s">
        <v>99</v>
      </c>
      <c r="F11" s="43">
        <f>SUM('5pf'!D24:D26)</f>
        <v>995013</v>
      </c>
      <c r="G11" t="str">
        <f>IF(F11=C11,"+","-")</f>
        <v>+</v>
      </c>
    </row>
    <row r="12" spans="2:7">
      <c r="B12" s="1" t="s">
        <v>41</v>
      </c>
      <c r="C12" s="43">
        <f>'5pf'!D4</f>
        <v>995013</v>
      </c>
      <c r="D12" s="1" t="s">
        <v>100</v>
      </c>
      <c r="E12" s="1" t="s">
        <v>87</v>
      </c>
      <c r="F12" s="43">
        <f>'5pf'!D27</f>
        <v>220820.7</v>
      </c>
      <c r="G12" t="str">
        <f>IF(F12&lt;=C12,"+","-")</f>
        <v>+</v>
      </c>
    </row>
    <row r="13" spans="2:7">
      <c r="B13" s="1" t="s">
        <v>89</v>
      </c>
      <c r="C13" s="43">
        <f>'5pf'!D28</f>
        <v>0</v>
      </c>
      <c r="D13" s="1" t="s">
        <v>96</v>
      </c>
      <c r="E13" s="1" t="s">
        <v>101</v>
      </c>
      <c r="F13" s="43">
        <f>'5pf'!G28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5"/>
  <sheetViews>
    <sheetView topLeftCell="B49" workbookViewId="0">
      <selection activeCell="G65" sqref="G65"/>
    </sheetView>
  </sheetViews>
  <sheetFormatPr defaultColWidth="9.33203125" defaultRowHeight="11.25" customHeight="1"/>
  <cols>
    <col min="1" max="1" width="4.33203125" style="49" customWidth="1"/>
    <col min="2" max="2" width="33" style="49" customWidth="1"/>
    <col min="3" max="3" width="11" style="49" customWidth="1"/>
    <col min="4" max="4" width="14.1640625" style="49" customWidth="1"/>
    <col min="5" max="5" width="10.33203125" style="49" customWidth="1"/>
    <col min="6" max="6" width="11" style="49" customWidth="1"/>
    <col min="7" max="7" width="14.1640625" style="49" customWidth="1"/>
    <col min="8" max="8" width="10.33203125" style="49" customWidth="1"/>
    <col min="9" max="9" width="11" style="49" customWidth="1"/>
    <col min="10" max="10" width="14.1640625" style="49" customWidth="1"/>
    <col min="11" max="11" width="10.33203125" style="49" customWidth="1"/>
    <col min="12" max="14" width="9.33203125" style="49"/>
    <col min="15" max="15" width="11.6640625" style="49" bestFit="1" customWidth="1"/>
    <col min="16" max="16" width="9.33203125" style="49"/>
    <col min="17" max="17" width="12.6640625" style="49" bestFit="1" customWidth="1"/>
    <col min="18" max="30" width="9.33203125" style="49"/>
    <col min="31" max="31" width="12.1640625" style="49" bestFit="1" customWidth="1"/>
    <col min="32" max="32" width="9.33203125" style="47"/>
    <col min="33" max="16384" width="9.33203125" style="49"/>
  </cols>
  <sheetData>
    <row r="1" spans="1:32" ht="11.25" customHeight="1">
      <c r="A1" s="137" t="s">
        <v>103</v>
      </c>
      <c r="B1" s="137"/>
      <c r="C1" s="137"/>
      <c r="D1" s="137"/>
      <c r="E1" s="137"/>
      <c r="F1" s="137"/>
      <c r="G1" s="56"/>
    </row>
    <row r="2" spans="1:32" ht="18" customHeight="1">
      <c r="A2" s="129" t="s">
        <v>104</v>
      </c>
      <c r="B2" s="129" t="s">
        <v>105</v>
      </c>
      <c r="C2" s="134" t="s">
        <v>106</v>
      </c>
      <c r="D2" s="135"/>
      <c r="E2" s="135"/>
      <c r="F2" s="134" t="s">
        <v>42</v>
      </c>
      <c r="G2" s="135"/>
      <c r="H2" s="135"/>
      <c r="I2" s="134" t="s">
        <v>44</v>
      </c>
      <c r="J2" s="135"/>
      <c r="K2" s="136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8"/>
    </row>
    <row r="3" spans="1:32" ht="28.5" customHeight="1">
      <c r="A3" s="133"/>
      <c r="B3" s="133"/>
      <c r="C3" s="129" t="s">
        <v>107</v>
      </c>
      <c r="D3" s="129" t="s">
        <v>108</v>
      </c>
      <c r="E3" s="129" t="s">
        <v>109</v>
      </c>
      <c r="F3" s="129" t="s">
        <v>107</v>
      </c>
      <c r="G3" s="129" t="s">
        <v>108</v>
      </c>
      <c r="H3" s="129" t="s">
        <v>109</v>
      </c>
      <c r="I3" s="129" t="s">
        <v>107</v>
      </c>
      <c r="J3" s="129" t="s">
        <v>108</v>
      </c>
      <c r="K3" s="129" t="s">
        <v>109</v>
      </c>
      <c r="AF3" s="59"/>
    </row>
    <row r="4" spans="1:32" ht="36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AF4" s="59"/>
    </row>
    <row r="5" spans="1:32" s="74" customFormat="1" ht="11.25" customHeight="1">
      <c r="A5" s="70" t="s">
        <v>110</v>
      </c>
      <c r="B5" s="70" t="s">
        <v>111</v>
      </c>
      <c r="C5" s="71">
        <v>72500</v>
      </c>
      <c r="D5" s="72">
        <v>315978.3</v>
      </c>
      <c r="E5" s="73">
        <v>4358.3999999999996</v>
      </c>
      <c r="F5" s="71">
        <v>9</v>
      </c>
      <c r="G5" s="72">
        <v>6.3</v>
      </c>
      <c r="H5" s="72">
        <v>697.7</v>
      </c>
      <c r="I5" s="71">
        <v>1</v>
      </c>
      <c r="J5" s="72">
        <v>0.9</v>
      </c>
      <c r="K5" s="72">
        <v>930.4</v>
      </c>
      <c r="AF5" s="75"/>
    </row>
    <row r="6" spans="1:32" s="74" customFormat="1" ht="11.25" customHeight="1">
      <c r="A6" s="70" t="s">
        <v>112</v>
      </c>
      <c r="B6" s="70" t="s">
        <v>113</v>
      </c>
      <c r="C6" s="76">
        <v>14682</v>
      </c>
      <c r="D6" s="72">
        <v>53659.199999999997</v>
      </c>
      <c r="E6" s="73">
        <v>3654.8</v>
      </c>
      <c r="F6" s="71">
        <v>12</v>
      </c>
      <c r="G6" s="72">
        <v>8.6</v>
      </c>
      <c r="H6" s="72">
        <v>719.5</v>
      </c>
      <c r="I6" s="71">
        <v>0</v>
      </c>
      <c r="J6" s="72">
        <v>0</v>
      </c>
      <c r="K6" s="72">
        <v>0</v>
      </c>
      <c r="AF6" s="75"/>
    </row>
    <row r="7" spans="1:32" s="74" customFormat="1" ht="11.25" customHeight="1">
      <c r="A7" s="70" t="s">
        <v>114</v>
      </c>
      <c r="B7" s="70" t="s">
        <v>115</v>
      </c>
      <c r="C7" s="76">
        <v>20830</v>
      </c>
      <c r="D7" s="72">
        <v>74340.600000000006</v>
      </c>
      <c r="E7" s="73">
        <v>3568.9</v>
      </c>
      <c r="F7" s="71">
        <v>21</v>
      </c>
      <c r="G7" s="72">
        <v>12.6</v>
      </c>
      <c r="H7" s="72">
        <v>598</v>
      </c>
      <c r="I7" s="71">
        <v>0</v>
      </c>
      <c r="J7" s="72">
        <v>0</v>
      </c>
      <c r="K7" s="72">
        <v>0</v>
      </c>
      <c r="AF7" s="75"/>
    </row>
    <row r="8" spans="1:32" s="74" customFormat="1" ht="11.25" customHeight="1">
      <c r="A8" s="70" t="s">
        <v>116</v>
      </c>
      <c r="B8" s="70" t="s">
        <v>117</v>
      </c>
      <c r="C8" s="76">
        <v>19789</v>
      </c>
      <c r="D8" s="72">
        <v>70551.600000000006</v>
      </c>
      <c r="E8" s="73">
        <v>3565.2</v>
      </c>
      <c r="F8" s="71">
        <v>27</v>
      </c>
      <c r="G8" s="72">
        <v>19.399999999999999</v>
      </c>
      <c r="H8" s="72">
        <v>718.1</v>
      </c>
      <c r="I8" s="71">
        <v>0</v>
      </c>
      <c r="J8" s="72">
        <v>0</v>
      </c>
      <c r="K8" s="72">
        <v>0</v>
      </c>
      <c r="AF8" s="75"/>
    </row>
    <row r="9" spans="1:32" s="74" customFormat="1" ht="11.25" customHeight="1">
      <c r="A9" s="70" t="s">
        <v>118</v>
      </c>
      <c r="B9" s="70" t="s">
        <v>119</v>
      </c>
      <c r="C9" s="71">
        <v>32000</v>
      </c>
      <c r="D9" s="72">
        <v>116352.6</v>
      </c>
      <c r="E9" s="73">
        <v>3636</v>
      </c>
      <c r="F9" s="71">
        <v>38</v>
      </c>
      <c r="G9" s="72">
        <v>24.6</v>
      </c>
      <c r="H9" s="72">
        <v>647.20000000000005</v>
      </c>
      <c r="I9" s="71">
        <v>4</v>
      </c>
      <c r="J9" s="72">
        <v>3.8</v>
      </c>
      <c r="K9" s="72">
        <v>959.7</v>
      </c>
      <c r="AF9" s="75"/>
    </row>
    <row r="10" spans="1:32" s="74" customFormat="1" ht="11.25" customHeight="1">
      <c r="A10" s="70" t="s">
        <v>120</v>
      </c>
      <c r="B10" s="70" t="s">
        <v>121</v>
      </c>
      <c r="C10" s="76">
        <v>22483</v>
      </c>
      <c r="D10" s="72">
        <v>80200.2</v>
      </c>
      <c r="E10" s="73">
        <v>3567.1</v>
      </c>
      <c r="F10" s="71">
        <v>25</v>
      </c>
      <c r="G10" s="72">
        <v>18.8</v>
      </c>
      <c r="H10" s="72">
        <v>753.5</v>
      </c>
      <c r="I10" s="71">
        <v>0</v>
      </c>
      <c r="J10" s="72">
        <v>0</v>
      </c>
      <c r="K10" s="72">
        <v>0</v>
      </c>
      <c r="AF10" s="75"/>
    </row>
    <row r="11" spans="1:32" s="74" customFormat="1" ht="11.25" customHeight="1">
      <c r="A11" s="70" t="s">
        <v>122</v>
      </c>
      <c r="B11" s="70" t="s">
        <v>123</v>
      </c>
      <c r="C11" s="76">
        <v>31061</v>
      </c>
      <c r="D11" s="72">
        <v>111993.7</v>
      </c>
      <c r="E11" s="73">
        <v>3605.6</v>
      </c>
      <c r="F11" s="71">
        <v>9</v>
      </c>
      <c r="G11" s="72">
        <v>6.7</v>
      </c>
      <c r="H11" s="72">
        <v>741.7</v>
      </c>
      <c r="I11" s="71">
        <v>0</v>
      </c>
      <c r="J11" s="72">
        <v>0</v>
      </c>
      <c r="K11" s="72">
        <v>0</v>
      </c>
      <c r="AF11" s="75"/>
    </row>
    <row r="12" spans="1:32" s="74" customFormat="1" ht="11.25" customHeight="1">
      <c r="A12" s="70" t="s">
        <v>124</v>
      </c>
      <c r="B12" s="70" t="s">
        <v>125</v>
      </c>
      <c r="C12" s="76">
        <v>47711</v>
      </c>
      <c r="D12" s="72">
        <v>171936.8</v>
      </c>
      <c r="E12" s="73">
        <v>3603.7</v>
      </c>
      <c r="F12" s="71">
        <v>16</v>
      </c>
      <c r="G12" s="72">
        <v>12.6</v>
      </c>
      <c r="H12" s="72">
        <v>786.4</v>
      </c>
      <c r="I12" s="71">
        <v>0</v>
      </c>
      <c r="J12" s="72">
        <v>0</v>
      </c>
      <c r="K12" s="72">
        <v>0</v>
      </c>
      <c r="AF12" s="75"/>
    </row>
    <row r="13" spans="1:32" ht="11.25" customHeight="1">
      <c r="A13" s="131" t="s">
        <v>126</v>
      </c>
      <c r="B13" s="132"/>
      <c r="C13" s="71">
        <v>261056</v>
      </c>
      <c r="D13" s="72">
        <v>995013</v>
      </c>
      <c r="E13" s="63">
        <v>3811.5</v>
      </c>
      <c r="F13" s="61">
        <v>157</v>
      </c>
      <c r="G13" s="62">
        <v>109.5</v>
      </c>
      <c r="H13" s="62">
        <v>697.7</v>
      </c>
      <c r="I13" s="61">
        <v>5</v>
      </c>
      <c r="J13" s="62">
        <v>4.8</v>
      </c>
      <c r="K13" s="62">
        <v>953.9</v>
      </c>
    </row>
    <row r="15" spans="1:32" ht="21" customHeight="1">
      <c r="A15" s="129" t="s">
        <v>104</v>
      </c>
      <c r="B15" s="129" t="s">
        <v>105</v>
      </c>
      <c r="C15" s="134" t="s">
        <v>46</v>
      </c>
      <c r="D15" s="135"/>
      <c r="E15" s="135"/>
      <c r="F15" s="134" t="s">
        <v>48</v>
      </c>
      <c r="G15" s="135"/>
      <c r="H15" s="135"/>
      <c r="I15" s="134" t="s">
        <v>50</v>
      </c>
      <c r="J15" s="135"/>
      <c r="K15" s="13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32" ht="12.75" customHeight="1">
      <c r="A16" s="133"/>
      <c r="B16" s="133"/>
      <c r="C16" s="129" t="s">
        <v>107</v>
      </c>
      <c r="D16" s="129" t="s">
        <v>108</v>
      </c>
      <c r="E16" s="129" t="s">
        <v>109</v>
      </c>
      <c r="F16" s="129" t="s">
        <v>107</v>
      </c>
      <c r="G16" s="129" t="s">
        <v>108</v>
      </c>
      <c r="H16" s="129" t="s">
        <v>109</v>
      </c>
      <c r="I16" s="129" t="s">
        <v>107</v>
      </c>
      <c r="J16" s="129" t="s">
        <v>108</v>
      </c>
      <c r="K16" s="129" t="s">
        <v>109</v>
      </c>
    </row>
    <row r="17" spans="1:32" ht="43.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32" s="74" customFormat="1" ht="11.25" customHeight="1">
      <c r="A18" s="70" t="s">
        <v>110</v>
      </c>
      <c r="B18" s="70" t="s">
        <v>111</v>
      </c>
      <c r="C18" s="71">
        <v>53</v>
      </c>
      <c r="D18" s="72">
        <v>55.5</v>
      </c>
      <c r="E18" s="72">
        <v>1047.0999999999999</v>
      </c>
      <c r="F18" s="71">
        <v>11</v>
      </c>
      <c r="G18" s="72">
        <v>13</v>
      </c>
      <c r="H18" s="72">
        <v>1184.4000000000001</v>
      </c>
      <c r="I18" s="71">
        <v>238</v>
      </c>
      <c r="J18" s="72">
        <v>299.89999999999998</v>
      </c>
      <c r="K18" s="72">
        <v>1259.9000000000001</v>
      </c>
      <c r="AF18" s="77"/>
    </row>
    <row r="19" spans="1:32" s="74" customFormat="1" ht="11.25" customHeight="1">
      <c r="A19" s="70" t="s">
        <v>112</v>
      </c>
      <c r="B19" s="70" t="s">
        <v>113</v>
      </c>
      <c r="C19" s="71">
        <v>30</v>
      </c>
      <c r="D19" s="72">
        <v>31.5</v>
      </c>
      <c r="E19" s="72">
        <v>1048.7</v>
      </c>
      <c r="F19" s="71">
        <v>4</v>
      </c>
      <c r="G19" s="72">
        <v>4.5</v>
      </c>
      <c r="H19" s="72">
        <v>1113.8</v>
      </c>
      <c r="I19" s="71">
        <v>65</v>
      </c>
      <c r="J19" s="72">
        <v>81.900000000000006</v>
      </c>
      <c r="K19" s="72">
        <v>1259.7</v>
      </c>
      <c r="AF19" s="77"/>
    </row>
    <row r="20" spans="1:32" s="74" customFormat="1" ht="11.25" customHeight="1">
      <c r="A20" s="70" t="s">
        <v>114</v>
      </c>
      <c r="B20" s="70" t="s">
        <v>115</v>
      </c>
      <c r="C20" s="71">
        <v>32</v>
      </c>
      <c r="D20" s="72">
        <v>33.5</v>
      </c>
      <c r="E20" s="72">
        <v>1046.5</v>
      </c>
      <c r="F20" s="71">
        <v>2</v>
      </c>
      <c r="G20" s="72">
        <v>2.2999999999999998</v>
      </c>
      <c r="H20" s="72">
        <v>1150</v>
      </c>
      <c r="I20" s="71">
        <v>58</v>
      </c>
      <c r="J20" s="72">
        <v>73.099999999999994</v>
      </c>
      <c r="K20" s="72">
        <v>1259.9000000000001</v>
      </c>
      <c r="AF20" s="77"/>
    </row>
    <row r="21" spans="1:32" s="74" customFormat="1" ht="11.25" customHeight="1">
      <c r="A21" s="70" t="s">
        <v>116</v>
      </c>
      <c r="B21" s="70" t="s">
        <v>117</v>
      </c>
      <c r="C21" s="71">
        <v>14</v>
      </c>
      <c r="D21" s="72">
        <v>14.7</v>
      </c>
      <c r="E21" s="72">
        <v>1046.5</v>
      </c>
      <c r="F21" s="71">
        <v>0</v>
      </c>
      <c r="G21" s="72">
        <v>0</v>
      </c>
      <c r="H21" s="72">
        <v>0</v>
      </c>
      <c r="I21" s="71">
        <v>90</v>
      </c>
      <c r="J21" s="72">
        <v>113.5</v>
      </c>
      <c r="K21" s="72">
        <v>1261.4000000000001</v>
      </c>
      <c r="AF21" s="77"/>
    </row>
    <row r="22" spans="1:32" s="74" customFormat="1" ht="11.25" customHeight="1">
      <c r="A22" s="70" t="s">
        <v>118</v>
      </c>
      <c r="B22" s="70" t="s">
        <v>119</v>
      </c>
      <c r="C22" s="71">
        <v>51</v>
      </c>
      <c r="D22" s="72">
        <v>53.4</v>
      </c>
      <c r="E22" s="72">
        <v>1047.2</v>
      </c>
      <c r="F22" s="71">
        <v>0</v>
      </c>
      <c r="G22" s="72">
        <v>0</v>
      </c>
      <c r="H22" s="72">
        <v>0</v>
      </c>
      <c r="I22" s="71">
        <v>111</v>
      </c>
      <c r="J22" s="72">
        <v>139.9</v>
      </c>
      <c r="K22" s="72">
        <v>1259.9000000000001</v>
      </c>
      <c r="AF22" s="77"/>
    </row>
    <row r="23" spans="1:32" s="74" customFormat="1" ht="11.25" customHeight="1">
      <c r="A23" s="70" t="s">
        <v>120</v>
      </c>
      <c r="B23" s="70" t="s">
        <v>121</v>
      </c>
      <c r="C23" s="71">
        <v>64</v>
      </c>
      <c r="D23" s="72">
        <v>67</v>
      </c>
      <c r="E23" s="72">
        <v>1047</v>
      </c>
      <c r="F23" s="71">
        <v>0</v>
      </c>
      <c r="G23" s="72">
        <v>0</v>
      </c>
      <c r="H23" s="72">
        <v>0</v>
      </c>
      <c r="I23" s="71">
        <v>125</v>
      </c>
      <c r="J23" s="72">
        <v>157.5</v>
      </c>
      <c r="K23" s="72">
        <v>1260.0999999999999</v>
      </c>
      <c r="AF23" s="77"/>
    </row>
    <row r="24" spans="1:32" s="74" customFormat="1" ht="11.25" customHeight="1">
      <c r="A24" s="70" t="s">
        <v>122</v>
      </c>
      <c r="B24" s="70" t="s">
        <v>123</v>
      </c>
      <c r="C24" s="71">
        <v>42</v>
      </c>
      <c r="D24" s="72">
        <v>43.9</v>
      </c>
      <c r="E24" s="72">
        <v>1046.5</v>
      </c>
      <c r="F24" s="71">
        <v>0</v>
      </c>
      <c r="G24" s="72">
        <v>0</v>
      </c>
      <c r="H24" s="72">
        <v>0</v>
      </c>
      <c r="I24" s="71">
        <v>140</v>
      </c>
      <c r="J24" s="72">
        <v>176.5</v>
      </c>
      <c r="K24" s="72">
        <v>1260.9000000000001</v>
      </c>
      <c r="AF24" s="77"/>
    </row>
    <row r="25" spans="1:32" s="74" customFormat="1" ht="11.25" customHeight="1">
      <c r="A25" s="70" t="s">
        <v>124</v>
      </c>
      <c r="B25" s="70" t="s">
        <v>125</v>
      </c>
      <c r="C25" s="71">
        <v>51</v>
      </c>
      <c r="D25" s="72">
        <v>53.4</v>
      </c>
      <c r="E25" s="72">
        <v>1046.5</v>
      </c>
      <c r="F25" s="71">
        <v>0</v>
      </c>
      <c r="G25" s="72">
        <v>0</v>
      </c>
      <c r="H25" s="72">
        <v>0</v>
      </c>
      <c r="I25" s="71">
        <v>179</v>
      </c>
      <c r="J25" s="72">
        <v>225.4</v>
      </c>
      <c r="K25" s="72">
        <v>1259.2</v>
      </c>
      <c r="AF25" s="77"/>
    </row>
    <row r="26" spans="1:32" ht="11.25" customHeight="1">
      <c r="A26" s="131" t="s">
        <v>126</v>
      </c>
      <c r="B26" s="132"/>
      <c r="C26" s="71">
        <v>337</v>
      </c>
      <c r="D26" s="62">
        <v>352.8</v>
      </c>
      <c r="E26" s="62">
        <v>1047</v>
      </c>
      <c r="F26" s="71">
        <v>17</v>
      </c>
      <c r="G26" s="72">
        <v>19.8</v>
      </c>
      <c r="H26" s="62">
        <v>1163.7</v>
      </c>
      <c r="I26" s="71">
        <v>1006</v>
      </c>
      <c r="J26" s="62">
        <v>1267.5999999999999</v>
      </c>
      <c r="K26" s="62">
        <v>1260.0999999999999</v>
      </c>
    </row>
    <row r="28" spans="1:32" ht="20.25" customHeight="1">
      <c r="A28" s="129" t="s">
        <v>104</v>
      </c>
      <c r="B28" s="129" t="s">
        <v>105</v>
      </c>
      <c r="C28" s="134" t="s">
        <v>52</v>
      </c>
      <c r="D28" s="135"/>
      <c r="E28" s="135"/>
      <c r="F28" s="134" t="s">
        <v>54</v>
      </c>
      <c r="G28" s="135"/>
      <c r="H28" s="135"/>
      <c r="I28" s="134" t="s">
        <v>56</v>
      </c>
      <c r="J28" s="135"/>
      <c r="K28" s="13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32" ht="12.75" customHeight="1">
      <c r="A29" s="133"/>
      <c r="B29" s="133"/>
      <c r="C29" s="129" t="s">
        <v>107</v>
      </c>
      <c r="D29" s="129" t="s">
        <v>108</v>
      </c>
      <c r="E29" s="129" t="s">
        <v>109</v>
      </c>
      <c r="F29" s="129" t="s">
        <v>107</v>
      </c>
      <c r="G29" s="129" t="s">
        <v>108</v>
      </c>
      <c r="H29" s="129" t="s">
        <v>109</v>
      </c>
      <c r="I29" s="129" t="s">
        <v>107</v>
      </c>
      <c r="J29" s="129" t="s">
        <v>108</v>
      </c>
      <c r="K29" s="129" t="s">
        <v>109</v>
      </c>
    </row>
    <row r="30" spans="1:32" ht="43.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32" s="74" customFormat="1" ht="11.25" customHeight="1">
      <c r="A31" s="70" t="s">
        <v>110</v>
      </c>
      <c r="B31" s="70" t="s">
        <v>111</v>
      </c>
      <c r="C31" s="71">
        <v>22</v>
      </c>
      <c r="D31" s="72">
        <v>29.4</v>
      </c>
      <c r="E31" s="72">
        <v>1334.7</v>
      </c>
      <c r="F31" s="71">
        <v>14</v>
      </c>
      <c r="G31" s="72">
        <v>20</v>
      </c>
      <c r="H31" s="72">
        <v>1429.7</v>
      </c>
      <c r="I31" s="71">
        <v>45</v>
      </c>
      <c r="J31" s="72">
        <v>77.599999999999994</v>
      </c>
      <c r="K31" s="72">
        <v>1725.1</v>
      </c>
      <c r="AF31" s="77"/>
    </row>
    <row r="32" spans="1:32" s="74" customFormat="1" ht="11.25" customHeight="1">
      <c r="A32" s="70" t="s">
        <v>112</v>
      </c>
      <c r="B32" s="70" t="s">
        <v>113</v>
      </c>
      <c r="C32" s="71">
        <v>15</v>
      </c>
      <c r="D32" s="72">
        <v>20</v>
      </c>
      <c r="E32" s="72">
        <v>1336.7</v>
      </c>
      <c r="F32" s="71">
        <v>0</v>
      </c>
      <c r="G32" s="72">
        <v>0</v>
      </c>
      <c r="H32" s="72">
        <v>0</v>
      </c>
      <c r="I32" s="71">
        <v>15</v>
      </c>
      <c r="J32" s="72">
        <v>25.1</v>
      </c>
      <c r="K32" s="72">
        <v>1673.9</v>
      </c>
      <c r="AF32" s="77"/>
    </row>
    <row r="33" spans="1:32" s="74" customFormat="1" ht="11.25" customHeight="1">
      <c r="A33" s="70" t="s">
        <v>114</v>
      </c>
      <c r="B33" s="70" t="s">
        <v>115</v>
      </c>
      <c r="C33" s="71">
        <v>2</v>
      </c>
      <c r="D33" s="72">
        <v>2.8</v>
      </c>
      <c r="E33" s="72">
        <v>1382.1</v>
      </c>
      <c r="F33" s="71">
        <v>0</v>
      </c>
      <c r="G33" s="72">
        <v>0</v>
      </c>
      <c r="H33" s="72">
        <v>0</v>
      </c>
      <c r="I33" s="71">
        <v>2</v>
      </c>
      <c r="J33" s="72">
        <v>3.7</v>
      </c>
      <c r="K33" s="72">
        <v>1839.5</v>
      </c>
      <c r="AF33" s="77"/>
    </row>
    <row r="34" spans="1:32" s="74" customFormat="1" ht="11.25" customHeight="1">
      <c r="A34" s="70" t="s">
        <v>116</v>
      </c>
      <c r="B34" s="70" t="s">
        <v>117</v>
      </c>
      <c r="C34" s="71">
        <v>7</v>
      </c>
      <c r="D34" s="72">
        <v>9.4</v>
      </c>
      <c r="E34" s="72">
        <v>1346.1</v>
      </c>
      <c r="F34" s="71">
        <v>3</v>
      </c>
      <c r="G34" s="72">
        <v>4.4000000000000004</v>
      </c>
      <c r="H34" s="72">
        <v>1472.9</v>
      </c>
      <c r="I34" s="71">
        <v>11</v>
      </c>
      <c r="J34" s="72">
        <v>18.600000000000001</v>
      </c>
      <c r="K34" s="72">
        <v>1689.8</v>
      </c>
      <c r="AF34" s="77"/>
    </row>
    <row r="35" spans="1:32" s="74" customFormat="1" ht="11.25" customHeight="1">
      <c r="A35" s="70" t="s">
        <v>118</v>
      </c>
      <c r="B35" s="70" t="s">
        <v>119</v>
      </c>
      <c r="C35" s="71">
        <v>18</v>
      </c>
      <c r="D35" s="72">
        <v>24.4</v>
      </c>
      <c r="E35" s="72">
        <v>1354.1</v>
      </c>
      <c r="F35" s="71">
        <v>10</v>
      </c>
      <c r="G35" s="72">
        <v>14.4</v>
      </c>
      <c r="H35" s="72">
        <v>1443.4</v>
      </c>
      <c r="I35" s="71">
        <v>25</v>
      </c>
      <c r="J35" s="72">
        <v>41.6</v>
      </c>
      <c r="K35" s="72">
        <v>1663.5</v>
      </c>
      <c r="AF35" s="77"/>
    </row>
    <row r="36" spans="1:32" s="74" customFormat="1" ht="11.25" customHeight="1">
      <c r="A36" s="70" t="s">
        <v>120</v>
      </c>
      <c r="B36" s="70" t="s">
        <v>121</v>
      </c>
      <c r="C36" s="71">
        <v>5</v>
      </c>
      <c r="D36" s="72">
        <v>6.8</v>
      </c>
      <c r="E36" s="72">
        <v>1351.6</v>
      </c>
      <c r="F36" s="71">
        <v>5</v>
      </c>
      <c r="G36" s="72">
        <v>7.3</v>
      </c>
      <c r="H36" s="72">
        <v>1464.8</v>
      </c>
      <c r="I36" s="71">
        <v>20</v>
      </c>
      <c r="J36" s="72">
        <v>33.1</v>
      </c>
      <c r="K36" s="72">
        <v>1655.1</v>
      </c>
      <c r="AF36" s="77"/>
    </row>
    <row r="37" spans="1:32" s="74" customFormat="1" ht="11.25" customHeight="1">
      <c r="A37" s="70" t="s">
        <v>122</v>
      </c>
      <c r="B37" s="70" t="s">
        <v>123</v>
      </c>
      <c r="C37" s="71">
        <v>4</v>
      </c>
      <c r="D37" s="72">
        <v>5.5</v>
      </c>
      <c r="E37" s="72">
        <v>1368.9</v>
      </c>
      <c r="F37" s="71">
        <v>3</v>
      </c>
      <c r="G37" s="72">
        <v>4.4000000000000004</v>
      </c>
      <c r="H37" s="72">
        <v>1453.9</v>
      </c>
      <c r="I37" s="71">
        <v>21</v>
      </c>
      <c r="J37" s="72">
        <v>35.6</v>
      </c>
      <c r="K37" s="72">
        <v>1695.5</v>
      </c>
      <c r="AF37" s="77"/>
    </row>
    <row r="38" spans="1:32" s="74" customFormat="1" ht="11.25" customHeight="1">
      <c r="A38" s="70" t="s">
        <v>124</v>
      </c>
      <c r="B38" s="70" t="s">
        <v>125</v>
      </c>
      <c r="C38" s="71">
        <v>14</v>
      </c>
      <c r="D38" s="72">
        <v>18.8</v>
      </c>
      <c r="E38" s="72">
        <v>1342.1</v>
      </c>
      <c r="F38" s="71">
        <v>5</v>
      </c>
      <c r="G38" s="72">
        <v>7.1</v>
      </c>
      <c r="H38" s="72">
        <v>1421.7</v>
      </c>
      <c r="I38" s="71">
        <v>12</v>
      </c>
      <c r="J38" s="72">
        <v>20.9</v>
      </c>
      <c r="K38" s="72">
        <v>1745.6</v>
      </c>
      <c r="AF38" s="77"/>
    </row>
    <row r="39" spans="1:32" ht="11.25" customHeight="1">
      <c r="A39" s="131" t="s">
        <v>126</v>
      </c>
      <c r="B39" s="132"/>
      <c r="C39" s="71">
        <v>87</v>
      </c>
      <c r="D39" s="62">
        <v>117</v>
      </c>
      <c r="E39" s="62">
        <v>1344.8</v>
      </c>
      <c r="F39" s="71">
        <v>40</v>
      </c>
      <c r="G39" s="62">
        <v>57.7</v>
      </c>
      <c r="H39" s="62">
        <v>1441.6</v>
      </c>
      <c r="I39" s="71">
        <v>151</v>
      </c>
      <c r="J39" s="72">
        <v>256.3</v>
      </c>
      <c r="K39" s="72">
        <v>1697</v>
      </c>
    </row>
    <row r="41" spans="1:32" ht="21" customHeight="1">
      <c r="A41" s="129" t="s">
        <v>104</v>
      </c>
      <c r="B41" s="129" t="s">
        <v>105</v>
      </c>
      <c r="C41" s="134" t="s">
        <v>58</v>
      </c>
      <c r="D41" s="135"/>
      <c r="E41" s="135"/>
      <c r="F41" s="134" t="s">
        <v>60</v>
      </c>
      <c r="G41" s="135"/>
      <c r="H41" s="135"/>
      <c r="I41" s="134" t="s">
        <v>62</v>
      </c>
      <c r="J41" s="135"/>
      <c r="K41" s="13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32" ht="12.75" customHeight="1">
      <c r="A42" s="133"/>
      <c r="B42" s="133"/>
      <c r="C42" s="129" t="s">
        <v>107</v>
      </c>
      <c r="D42" s="129" t="s">
        <v>108</v>
      </c>
      <c r="E42" s="129" t="s">
        <v>109</v>
      </c>
      <c r="F42" s="129" t="s">
        <v>107</v>
      </c>
      <c r="G42" s="129" t="s">
        <v>108</v>
      </c>
      <c r="H42" s="129" t="s">
        <v>109</v>
      </c>
      <c r="I42" s="129" t="s">
        <v>107</v>
      </c>
      <c r="J42" s="129" t="s">
        <v>108</v>
      </c>
      <c r="K42" s="129" t="s">
        <v>109</v>
      </c>
    </row>
    <row r="43" spans="1:32" ht="40.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</row>
    <row r="44" spans="1:32" s="74" customFormat="1" ht="11.25" customHeight="1">
      <c r="A44" s="70" t="s">
        <v>110</v>
      </c>
      <c r="B44" s="70" t="s">
        <v>111</v>
      </c>
      <c r="C44" s="71">
        <v>26302</v>
      </c>
      <c r="D44" s="72">
        <v>68892.100000000006</v>
      </c>
      <c r="E44" s="72">
        <v>2619.1999999999998</v>
      </c>
      <c r="F44" s="71">
        <v>18056</v>
      </c>
      <c r="G44" s="72">
        <v>64004.4</v>
      </c>
      <c r="H44" s="72">
        <v>3544.8</v>
      </c>
      <c r="I44" s="71">
        <v>11366</v>
      </c>
      <c r="J44" s="72">
        <v>50156.2</v>
      </c>
      <c r="K44" s="72">
        <v>4412.8</v>
      </c>
      <c r="AF44" s="77"/>
    </row>
    <row r="45" spans="1:32" s="74" customFormat="1" ht="11.25" customHeight="1">
      <c r="A45" s="70" t="s">
        <v>112</v>
      </c>
      <c r="B45" s="70" t="s">
        <v>113</v>
      </c>
      <c r="C45" s="71">
        <v>6215</v>
      </c>
      <c r="D45" s="72">
        <v>16369.6</v>
      </c>
      <c r="E45" s="72">
        <v>2633.9</v>
      </c>
      <c r="F45" s="71">
        <v>4366</v>
      </c>
      <c r="G45" s="72">
        <v>15352.2</v>
      </c>
      <c r="H45" s="72">
        <v>3516.3</v>
      </c>
      <c r="I45" s="71">
        <v>2284</v>
      </c>
      <c r="J45" s="72">
        <v>9938.9</v>
      </c>
      <c r="K45" s="72">
        <v>4351.6000000000004</v>
      </c>
      <c r="AF45" s="77"/>
    </row>
    <row r="46" spans="1:32" s="74" customFormat="1" ht="11.25" customHeight="1">
      <c r="A46" s="70" t="s">
        <v>114</v>
      </c>
      <c r="B46" s="70" t="s">
        <v>115</v>
      </c>
      <c r="C46" s="71">
        <v>9357</v>
      </c>
      <c r="D46" s="72">
        <v>24505.3</v>
      </c>
      <c r="E46" s="72">
        <v>2618.9</v>
      </c>
      <c r="F46" s="71">
        <v>6305</v>
      </c>
      <c r="G46" s="72">
        <v>22292.5</v>
      </c>
      <c r="H46" s="72">
        <v>3535.7</v>
      </c>
      <c r="I46" s="71">
        <v>3123</v>
      </c>
      <c r="J46" s="72">
        <v>13620.5</v>
      </c>
      <c r="K46" s="72">
        <v>4361.3999999999996</v>
      </c>
      <c r="AF46" s="77"/>
    </row>
    <row r="47" spans="1:32" s="74" customFormat="1" ht="11.25" customHeight="1">
      <c r="A47" s="70" t="s">
        <v>116</v>
      </c>
      <c r="B47" s="70" t="s">
        <v>117</v>
      </c>
      <c r="C47" s="71">
        <v>8886</v>
      </c>
      <c r="D47" s="72">
        <v>23361</v>
      </c>
      <c r="E47" s="72">
        <v>2629</v>
      </c>
      <c r="F47" s="71">
        <v>5823</v>
      </c>
      <c r="G47" s="72">
        <v>20610</v>
      </c>
      <c r="H47" s="72">
        <v>3539.4</v>
      </c>
      <c r="I47" s="71">
        <v>3082</v>
      </c>
      <c r="J47" s="72">
        <v>13404.4</v>
      </c>
      <c r="K47" s="72">
        <v>4349.2</v>
      </c>
      <c r="AF47" s="77"/>
    </row>
    <row r="48" spans="1:32" s="74" customFormat="1" ht="11.25" customHeight="1">
      <c r="A48" s="70" t="s">
        <v>118</v>
      </c>
      <c r="B48" s="70" t="s">
        <v>119</v>
      </c>
      <c r="C48" s="71">
        <v>13655</v>
      </c>
      <c r="D48" s="72">
        <v>35913.800000000003</v>
      </c>
      <c r="E48" s="72">
        <v>2630.1</v>
      </c>
      <c r="F48" s="71">
        <v>9365</v>
      </c>
      <c r="G48" s="72">
        <v>33122</v>
      </c>
      <c r="H48" s="72">
        <v>3536.8</v>
      </c>
      <c r="I48" s="71">
        <v>5358</v>
      </c>
      <c r="J48" s="72">
        <v>23306.7</v>
      </c>
      <c r="K48" s="72">
        <v>4349.8999999999996</v>
      </c>
      <c r="AF48" s="77"/>
    </row>
    <row r="49" spans="1:32" s="74" customFormat="1" ht="11.25" customHeight="1">
      <c r="A49" s="70" t="s">
        <v>120</v>
      </c>
      <c r="B49" s="70" t="s">
        <v>121</v>
      </c>
      <c r="C49" s="71">
        <v>10021</v>
      </c>
      <c r="D49" s="72">
        <v>26320.9</v>
      </c>
      <c r="E49" s="72">
        <v>2626.6</v>
      </c>
      <c r="F49" s="71">
        <v>6924</v>
      </c>
      <c r="G49" s="72">
        <v>24481.4</v>
      </c>
      <c r="H49" s="72">
        <v>3535.7</v>
      </c>
      <c r="I49" s="71">
        <v>3184</v>
      </c>
      <c r="J49" s="72">
        <v>13808.9</v>
      </c>
      <c r="K49" s="72">
        <v>4337</v>
      </c>
      <c r="AF49" s="77"/>
    </row>
    <row r="50" spans="1:32" s="74" customFormat="1" ht="11.25" customHeight="1">
      <c r="A50" s="70" t="s">
        <v>122</v>
      </c>
      <c r="B50" s="70" t="s">
        <v>123</v>
      </c>
      <c r="C50" s="71">
        <v>14058</v>
      </c>
      <c r="D50" s="72">
        <v>36795.699999999997</v>
      </c>
      <c r="E50" s="72">
        <v>2617.4</v>
      </c>
      <c r="F50" s="71">
        <v>8671</v>
      </c>
      <c r="G50" s="72">
        <v>30660.400000000001</v>
      </c>
      <c r="H50" s="72">
        <v>3536</v>
      </c>
      <c r="I50" s="71">
        <v>4788</v>
      </c>
      <c r="J50" s="72">
        <v>20786.099999999999</v>
      </c>
      <c r="K50" s="72">
        <v>4341.3</v>
      </c>
      <c r="AF50" s="77"/>
    </row>
    <row r="51" spans="1:32" s="74" customFormat="1" ht="11.25" customHeight="1">
      <c r="A51" s="70" t="s">
        <v>124</v>
      </c>
      <c r="B51" s="70" t="s">
        <v>125</v>
      </c>
      <c r="C51" s="71">
        <v>23041</v>
      </c>
      <c r="D51" s="72">
        <v>60023.9</v>
      </c>
      <c r="E51" s="72">
        <v>2605.1</v>
      </c>
      <c r="F51" s="71">
        <v>11789</v>
      </c>
      <c r="G51" s="72">
        <v>41825.800000000003</v>
      </c>
      <c r="H51" s="72">
        <v>3547.9</v>
      </c>
      <c r="I51" s="71">
        <v>7053</v>
      </c>
      <c r="J51" s="72">
        <v>30677.599999999999</v>
      </c>
      <c r="K51" s="72">
        <v>4349.6000000000004</v>
      </c>
      <c r="AF51" s="77"/>
    </row>
    <row r="52" spans="1:32" ht="11.25" customHeight="1">
      <c r="A52" s="131" t="s">
        <v>126</v>
      </c>
      <c r="B52" s="132"/>
      <c r="C52" s="61">
        <v>111536</v>
      </c>
      <c r="D52" s="62">
        <v>292182.40000000002</v>
      </c>
      <c r="E52" s="62">
        <v>2619.6</v>
      </c>
      <c r="F52" s="71">
        <v>71299</v>
      </c>
      <c r="G52" s="62">
        <v>252348.6</v>
      </c>
      <c r="H52" s="62">
        <v>3539.3</v>
      </c>
      <c r="I52" s="71">
        <v>40238</v>
      </c>
      <c r="J52" s="72">
        <v>175699.3</v>
      </c>
      <c r="K52" s="62">
        <v>4366.5</v>
      </c>
    </row>
    <row r="54" spans="1:32" ht="19.5" customHeight="1">
      <c r="A54" s="129" t="s">
        <v>104</v>
      </c>
      <c r="B54" s="129" t="s">
        <v>105</v>
      </c>
      <c r="C54" s="134" t="s">
        <v>64</v>
      </c>
      <c r="D54" s="135"/>
      <c r="E54" s="135"/>
      <c r="F54" s="134" t="s">
        <v>66</v>
      </c>
      <c r="G54" s="135"/>
      <c r="H54" s="13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32" ht="12.75" customHeight="1">
      <c r="A55" s="133"/>
      <c r="B55" s="133"/>
      <c r="C55" s="129" t="s">
        <v>107</v>
      </c>
      <c r="D55" s="129" t="s">
        <v>108</v>
      </c>
      <c r="E55" s="129" t="s">
        <v>109</v>
      </c>
      <c r="F55" s="129" t="s">
        <v>107</v>
      </c>
      <c r="G55" s="129" t="s">
        <v>108</v>
      </c>
      <c r="H55" s="129" t="s">
        <v>109</v>
      </c>
    </row>
    <row r="56" spans="1:32" ht="48" customHeight="1">
      <c r="A56" s="130"/>
      <c r="B56" s="130"/>
      <c r="C56" s="130"/>
      <c r="D56" s="130"/>
      <c r="E56" s="130"/>
      <c r="F56" s="130"/>
      <c r="G56" s="130"/>
      <c r="H56" s="130"/>
    </row>
    <row r="57" spans="1:32" s="74" customFormat="1" ht="11.25" customHeight="1">
      <c r="A57" s="70" t="s">
        <v>110</v>
      </c>
      <c r="B57" s="70" t="s">
        <v>111</v>
      </c>
      <c r="C57" s="71">
        <v>13596</v>
      </c>
      <c r="D57" s="72">
        <v>89918.2</v>
      </c>
      <c r="E57" s="72">
        <v>6613.5</v>
      </c>
      <c r="F57" s="71">
        <v>2786</v>
      </c>
      <c r="G57" s="72">
        <v>42504.800000000003</v>
      </c>
      <c r="H57" s="72">
        <v>15256.5</v>
      </c>
      <c r="AF57" s="77"/>
    </row>
    <row r="58" spans="1:32" s="74" customFormat="1" ht="11.25" customHeight="1">
      <c r="A58" s="70" t="s">
        <v>112</v>
      </c>
      <c r="B58" s="70" t="s">
        <v>113</v>
      </c>
      <c r="C58" s="71">
        <v>1526</v>
      </c>
      <c r="D58" s="72">
        <v>9705.9</v>
      </c>
      <c r="E58" s="72">
        <v>6360.4</v>
      </c>
      <c r="F58" s="71">
        <v>150</v>
      </c>
      <c r="G58" s="72">
        <v>2121</v>
      </c>
      <c r="H58" s="72">
        <v>14139.8</v>
      </c>
      <c r="AF58" s="77"/>
    </row>
    <row r="59" spans="1:32" s="74" customFormat="1" ht="11.25" customHeight="1">
      <c r="A59" s="70" t="s">
        <v>114</v>
      </c>
      <c r="B59" s="70" t="s">
        <v>115</v>
      </c>
      <c r="C59" s="71">
        <v>1717</v>
      </c>
      <c r="D59" s="72">
        <v>10872.6</v>
      </c>
      <c r="E59" s="72">
        <v>6332.3</v>
      </c>
      <c r="F59" s="71">
        <v>211</v>
      </c>
      <c r="G59" s="72">
        <v>2921.7</v>
      </c>
      <c r="H59" s="72">
        <v>13847.1</v>
      </c>
      <c r="AF59" s="77"/>
    </row>
    <row r="60" spans="1:32" s="74" customFormat="1" ht="11.25" customHeight="1">
      <c r="A60" s="70" t="s">
        <v>116</v>
      </c>
      <c r="B60" s="70" t="s">
        <v>117</v>
      </c>
      <c r="C60" s="71">
        <v>1681</v>
      </c>
      <c r="D60" s="72">
        <v>10595</v>
      </c>
      <c r="E60" s="72">
        <v>6302.8</v>
      </c>
      <c r="F60" s="71">
        <v>165</v>
      </c>
      <c r="G60" s="72">
        <v>2401.1999999999998</v>
      </c>
      <c r="H60" s="72">
        <v>14552.9</v>
      </c>
      <c r="AF60" s="77"/>
    </row>
    <row r="61" spans="1:32" s="74" customFormat="1" ht="11.25" customHeight="1">
      <c r="A61" s="70" t="s">
        <v>118</v>
      </c>
      <c r="B61" s="70" t="s">
        <v>119</v>
      </c>
      <c r="C61" s="71">
        <v>3030</v>
      </c>
      <c r="D61" s="72">
        <v>19129.8</v>
      </c>
      <c r="E61" s="72">
        <v>6313.5</v>
      </c>
      <c r="F61" s="71">
        <v>335</v>
      </c>
      <c r="G61" s="72">
        <v>4578.2</v>
      </c>
      <c r="H61" s="72">
        <v>13666.3</v>
      </c>
      <c r="AF61" s="77"/>
    </row>
    <row r="62" spans="1:32" s="74" customFormat="1" ht="11.25" customHeight="1">
      <c r="A62" s="70" t="s">
        <v>120</v>
      </c>
      <c r="B62" s="70" t="s">
        <v>121</v>
      </c>
      <c r="C62" s="71">
        <v>1879</v>
      </c>
      <c r="D62" s="72">
        <v>12122</v>
      </c>
      <c r="E62" s="72">
        <v>6451.3</v>
      </c>
      <c r="F62" s="71">
        <v>231</v>
      </c>
      <c r="G62" s="72">
        <v>3176.5</v>
      </c>
      <c r="H62" s="72">
        <v>13751.3</v>
      </c>
      <c r="AF62" s="77"/>
    </row>
    <row r="63" spans="1:32" s="74" customFormat="1" ht="11.25" customHeight="1">
      <c r="A63" s="70" t="s">
        <v>122</v>
      </c>
      <c r="B63" s="70" t="s">
        <v>123</v>
      </c>
      <c r="C63" s="71">
        <v>2965</v>
      </c>
      <c r="D63" s="72">
        <v>18842.599999999999</v>
      </c>
      <c r="E63" s="72">
        <v>6355</v>
      </c>
      <c r="F63" s="71">
        <v>360</v>
      </c>
      <c r="G63" s="72">
        <v>4636.3</v>
      </c>
      <c r="H63" s="72">
        <v>12878.7</v>
      </c>
      <c r="AF63" s="77"/>
    </row>
    <row r="64" spans="1:32" s="74" customFormat="1" ht="11.25" customHeight="1">
      <c r="A64" s="70" t="s">
        <v>124</v>
      </c>
      <c r="B64" s="70" t="s">
        <v>125</v>
      </c>
      <c r="C64" s="71">
        <v>5044</v>
      </c>
      <c r="D64" s="72">
        <v>32231.7</v>
      </c>
      <c r="E64" s="72">
        <v>6390.1</v>
      </c>
      <c r="F64" s="71">
        <v>507</v>
      </c>
      <c r="G64" s="72">
        <v>6839.6</v>
      </c>
      <c r="H64" s="72">
        <v>13490.4</v>
      </c>
      <c r="AF64" s="77"/>
    </row>
    <row r="65" spans="1:8" ht="11.25" customHeight="1">
      <c r="A65" s="131" t="s">
        <v>126</v>
      </c>
      <c r="B65" s="132"/>
      <c r="C65" s="71">
        <v>31438</v>
      </c>
      <c r="D65" s="72">
        <v>203417.8</v>
      </c>
      <c r="E65" s="62">
        <v>6470.4</v>
      </c>
      <c r="F65" s="71">
        <v>4745</v>
      </c>
      <c r="G65" s="62">
        <v>69179.399999999994</v>
      </c>
      <c r="H65" s="62">
        <v>14579.4</v>
      </c>
    </row>
  </sheetData>
  <mergeCells count="72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A28:A30"/>
    <mergeCell ref="B28:B30"/>
    <mergeCell ref="C28:E28"/>
    <mergeCell ref="F28:H28"/>
    <mergeCell ref="I28:K28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F55:F56"/>
    <mergeCell ref="G55:G56"/>
    <mergeCell ref="H55:H56"/>
    <mergeCell ref="A65:B65"/>
    <mergeCell ref="J42:J43"/>
  </mergeCells>
  <pageMargins left="0.75" right="0.75" top="1" bottom="1" header="0.5" footer="0.5"/>
  <pageSetup paperSize="9" orientation="landscape" r:id="rId1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topLeftCell="A22" workbookViewId="0">
      <selection activeCell="C39" sqref="C39:E39"/>
    </sheetView>
  </sheetViews>
  <sheetFormatPr defaultColWidth="9.33203125" defaultRowHeight="11.25" customHeight="1"/>
  <cols>
    <col min="1" max="1" width="3.6640625" style="49" customWidth="1"/>
    <col min="2" max="2" width="33" style="49" customWidth="1"/>
    <col min="3" max="3" width="11" style="49" customWidth="1"/>
    <col min="4" max="4" width="14.1640625" style="49" customWidth="1"/>
    <col min="5" max="5" width="10.33203125" style="49" customWidth="1"/>
    <col min="6" max="6" width="11" style="49" customWidth="1"/>
    <col min="7" max="7" width="14.1640625" style="49" customWidth="1"/>
    <col min="8" max="8" width="10.33203125" style="49" customWidth="1"/>
    <col min="9" max="9" width="11" style="49" customWidth="1"/>
    <col min="10" max="10" width="14.1640625" style="47" customWidth="1"/>
    <col min="11" max="11" width="10.33203125" style="64" customWidth="1"/>
    <col min="12" max="12" width="9.1640625" style="48" customWidth="1"/>
    <col min="13" max="13" width="31.33203125" style="65" customWidth="1"/>
    <col min="14" max="16384" width="9.33203125" style="49"/>
  </cols>
  <sheetData>
    <row r="1" spans="1:13" ht="11.25" customHeight="1">
      <c r="A1" s="137" t="s">
        <v>127</v>
      </c>
      <c r="B1" s="137"/>
      <c r="C1" s="137"/>
      <c r="D1" s="137"/>
      <c r="E1" s="137"/>
      <c r="F1" s="137"/>
      <c r="G1" s="56"/>
    </row>
    <row r="2" spans="1:13" ht="23.25" customHeight="1">
      <c r="A2" s="129" t="s">
        <v>104</v>
      </c>
      <c r="B2" s="129" t="s">
        <v>105</v>
      </c>
      <c r="C2" s="134" t="s">
        <v>106</v>
      </c>
      <c r="D2" s="135"/>
      <c r="E2" s="136"/>
      <c r="F2" s="134" t="s">
        <v>128</v>
      </c>
      <c r="G2" s="135"/>
      <c r="H2" s="136"/>
      <c r="I2" s="134" t="s">
        <v>129</v>
      </c>
      <c r="J2" s="135"/>
      <c r="K2" s="136"/>
    </row>
    <row r="3" spans="1:13" ht="28.5" customHeight="1">
      <c r="A3" s="133"/>
      <c r="B3" s="133"/>
      <c r="C3" s="129" t="s">
        <v>107</v>
      </c>
      <c r="D3" s="129" t="s">
        <v>108</v>
      </c>
      <c r="E3" s="129" t="s">
        <v>109</v>
      </c>
      <c r="F3" s="129" t="s">
        <v>107</v>
      </c>
      <c r="G3" s="129" t="s">
        <v>108</v>
      </c>
      <c r="H3" s="129" t="s">
        <v>109</v>
      </c>
      <c r="I3" s="129" t="s">
        <v>107</v>
      </c>
      <c r="J3" s="129" t="s">
        <v>108</v>
      </c>
      <c r="K3" s="129" t="s">
        <v>109</v>
      </c>
    </row>
    <row r="4" spans="1:13" ht="21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3" s="74" customFormat="1" ht="12.75" customHeight="1">
      <c r="A5" s="70" t="s">
        <v>110</v>
      </c>
      <c r="B5" s="70" t="s">
        <v>111</v>
      </c>
      <c r="C5" s="78">
        <v>72500</v>
      </c>
      <c r="D5" s="72">
        <v>315978.3</v>
      </c>
      <c r="E5" s="81">
        <v>4358.3999999999996</v>
      </c>
      <c r="F5" s="78">
        <v>56415</v>
      </c>
      <c r="G5" s="79">
        <v>253826.7</v>
      </c>
      <c r="H5" s="79">
        <v>4499.3</v>
      </c>
      <c r="I5" s="78">
        <v>11496</v>
      </c>
      <c r="J5" s="79">
        <v>39130.6</v>
      </c>
      <c r="K5" s="79">
        <v>3403.9</v>
      </c>
      <c r="L5" s="80"/>
      <c r="M5" s="80"/>
    </row>
    <row r="6" spans="1:13" s="74" customFormat="1" ht="12.75" customHeight="1">
      <c r="A6" s="70" t="s">
        <v>112</v>
      </c>
      <c r="B6" s="70" t="s">
        <v>113</v>
      </c>
      <c r="C6" s="78">
        <v>14682</v>
      </c>
      <c r="D6" s="72">
        <v>53659.199999999997</v>
      </c>
      <c r="E6" s="81">
        <v>3654.8</v>
      </c>
      <c r="F6" s="78">
        <v>11341</v>
      </c>
      <c r="G6" s="79">
        <v>43597.8</v>
      </c>
      <c r="H6" s="79">
        <v>3844.3</v>
      </c>
      <c r="I6" s="78">
        <v>2266</v>
      </c>
      <c r="J6" s="79">
        <v>6945.5</v>
      </c>
      <c r="K6" s="79">
        <v>3065.1</v>
      </c>
      <c r="L6" s="80"/>
      <c r="M6" s="80"/>
    </row>
    <row r="7" spans="1:13" s="74" customFormat="1" ht="12.75" customHeight="1">
      <c r="A7" s="70" t="s">
        <v>114</v>
      </c>
      <c r="B7" s="70" t="s">
        <v>115</v>
      </c>
      <c r="C7" s="78">
        <v>20830</v>
      </c>
      <c r="D7" s="72">
        <v>74340.600000000006</v>
      </c>
      <c r="E7" s="81">
        <v>3568.9</v>
      </c>
      <c r="F7" s="78">
        <v>16142</v>
      </c>
      <c r="G7" s="79">
        <v>60151</v>
      </c>
      <c r="H7" s="79">
        <v>3726.4</v>
      </c>
      <c r="I7" s="78">
        <v>3309</v>
      </c>
      <c r="J7" s="79">
        <v>10014.1</v>
      </c>
      <c r="K7" s="79">
        <v>3026.3</v>
      </c>
      <c r="L7" s="80"/>
      <c r="M7" s="80"/>
    </row>
    <row r="8" spans="1:13" s="74" customFormat="1" ht="12.75" customHeight="1">
      <c r="A8" s="70" t="s">
        <v>116</v>
      </c>
      <c r="B8" s="70" t="s">
        <v>117</v>
      </c>
      <c r="C8" s="78">
        <v>19789</v>
      </c>
      <c r="D8" s="72">
        <v>70551.600000000006</v>
      </c>
      <c r="E8" s="81">
        <v>3565.2</v>
      </c>
      <c r="F8" s="78">
        <v>14532</v>
      </c>
      <c r="G8" s="79">
        <v>54919.1</v>
      </c>
      <c r="H8" s="79">
        <v>3779.2</v>
      </c>
      <c r="I8" s="78">
        <v>3884</v>
      </c>
      <c r="J8" s="79">
        <v>11484.1</v>
      </c>
      <c r="K8" s="79">
        <v>2956.8</v>
      </c>
      <c r="L8" s="80"/>
      <c r="M8" s="80"/>
    </row>
    <row r="9" spans="1:13" s="74" customFormat="1" ht="12.75" customHeight="1">
      <c r="A9" s="70" t="s">
        <v>118</v>
      </c>
      <c r="B9" s="70" t="s">
        <v>119</v>
      </c>
      <c r="C9" s="78">
        <v>32000</v>
      </c>
      <c r="D9" s="72">
        <v>116352.6</v>
      </c>
      <c r="E9" s="81">
        <v>3636</v>
      </c>
      <c r="F9" s="78">
        <v>24009</v>
      </c>
      <c r="G9" s="79">
        <v>91874.8</v>
      </c>
      <c r="H9" s="79">
        <v>3826.7</v>
      </c>
      <c r="I9" s="78">
        <v>5758</v>
      </c>
      <c r="J9" s="79">
        <v>17583.400000000001</v>
      </c>
      <c r="K9" s="79">
        <v>3053.6</v>
      </c>
      <c r="L9" s="80"/>
      <c r="M9" s="80"/>
    </row>
    <row r="10" spans="1:13" s="74" customFormat="1" ht="12.75" customHeight="1">
      <c r="A10" s="70" t="s">
        <v>120</v>
      </c>
      <c r="B10" s="70" t="s">
        <v>121</v>
      </c>
      <c r="C10" s="78">
        <v>22483</v>
      </c>
      <c r="D10" s="72">
        <v>80200.2</v>
      </c>
      <c r="E10" s="81">
        <v>3567.1</v>
      </c>
      <c r="F10" s="78">
        <v>17462</v>
      </c>
      <c r="G10" s="79">
        <v>64896.800000000003</v>
      </c>
      <c r="H10" s="79">
        <v>3716.3</v>
      </c>
      <c r="I10" s="78">
        <v>3331</v>
      </c>
      <c r="J10" s="79">
        <v>10311.799999999999</v>
      </c>
      <c r="K10" s="79">
        <v>3095.7</v>
      </c>
      <c r="L10" s="80"/>
      <c r="M10" s="80"/>
    </row>
    <row r="11" spans="1:13" s="74" customFormat="1" ht="12.75" customHeight="1">
      <c r="A11" s="70" t="s">
        <v>122</v>
      </c>
      <c r="B11" s="70" t="s">
        <v>123</v>
      </c>
      <c r="C11" s="78">
        <v>31061</v>
      </c>
      <c r="D11" s="72">
        <v>111993.7</v>
      </c>
      <c r="E11" s="81">
        <v>3605.6</v>
      </c>
      <c r="F11" s="78">
        <v>23626</v>
      </c>
      <c r="G11" s="79">
        <v>89582.5</v>
      </c>
      <c r="H11" s="79">
        <v>3791.7</v>
      </c>
      <c r="I11" s="78">
        <v>5245</v>
      </c>
      <c r="J11" s="79">
        <v>16137.8</v>
      </c>
      <c r="K11" s="79">
        <v>3076.8</v>
      </c>
      <c r="L11" s="80"/>
      <c r="M11" s="80"/>
    </row>
    <row r="12" spans="1:13" s="74" customFormat="1" ht="12.75" customHeight="1">
      <c r="A12" s="70" t="s">
        <v>124</v>
      </c>
      <c r="B12" s="70" t="s">
        <v>125</v>
      </c>
      <c r="C12" s="78">
        <v>47711</v>
      </c>
      <c r="D12" s="72">
        <v>171936.8</v>
      </c>
      <c r="E12" s="81">
        <v>3603.7</v>
      </c>
      <c r="F12" s="78">
        <v>36287</v>
      </c>
      <c r="G12" s="79">
        <v>135800.9</v>
      </c>
      <c r="H12" s="79">
        <v>3742.4</v>
      </c>
      <c r="I12" s="78">
        <v>8152</v>
      </c>
      <c r="J12" s="79">
        <v>26004</v>
      </c>
      <c r="K12" s="79">
        <v>3189.8</v>
      </c>
      <c r="L12" s="80"/>
      <c r="M12" s="80"/>
    </row>
    <row r="13" spans="1:13" ht="11.25" customHeight="1">
      <c r="A13" s="131" t="s">
        <v>126</v>
      </c>
      <c r="B13" s="132"/>
      <c r="C13" s="78">
        <v>261056</v>
      </c>
      <c r="D13" s="72">
        <v>995013</v>
      </c>
      <c r="E13" s="66">
        <v>3811.5</v>
      </c>
      <c r="F13" s="78">
        <v>199814</v>
      </c>
      <c r="G13" s="79">
        <v>794649.7</v>
      </c>
      <c r="H13" s="67">
        <v>3977</v>
      </c>
      <c r="I13" s="78">
        <v>43441</v>
      </c>
      <c r="J13" s="67">
        <v>137611.29999999999</v>
      </c>
      <c r="K13" s="67">
        <v>3167.8</v>
      </c>
    </row>
    <row r="15" spans="1:13" ht="24" customHeight="1">
      <c r="A15" s="129" t="s">
        <v>104</v>
      </c>
      <c r="B15" s="129" t="s">
        <v>105</v>
      </c>
      <c r="C15" s="134" t="s">
        <v>130</v>
      </c>
      <c r="D15" s="135"/>
      <c r="E15" s="136"/>
      <c r="F15" s="134" t="s">
        <v>131</v>
      </c>
      <c r="G15" s="135"/>
      <c r="H15" s="136"/>
      <c r="I15" s="134" t="s">
        <v>132</v>
      </c>
      <c r="J15" s="135"/>
      <c r="K15" s="136"/>
    </row>
    <row r="16" spans="1:13" ht="12.75" customHeight="1">
      <c r="A16" s="133"/>
      <c r="B16" s="133"/>
      <c r="C16" s="129" t="s">
        <v>107</v>
      </c>
      <c r="D16" s="129" t="s">
        <v>108</v>
      </c>
      <c r="E16" s="129" t="s">
        <v>109</v>
      </c>
      <c r="F16" s="129" t="s">
        <v>107</v>
      </c>
      <c r="G16" s="129" t="s">
        <v>108</v>
      </c>
      <c r="H16" s="129" t="s">
        <v>109</v>
      </c>
      <c r="I16" s="129" t="s">
        <v>107</v>
      </c>
      <c r="J16" s="129" t="s">
        <v>108</v>
      </c>
      <c r="K16" s="129" t="s">
        <v>109</v>
      </c>
    </row>
    <row r="17" spans="1:13" ht="43.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3" s="74" customFormat="1" ht="9.75" customHeight="1">
      <c r="A18" s="70" t="s">
        <v>110</v>
      </c>
      <c r="B18" s="70" t="s">
        <v>111</v>
      </c>
      <c r="C18" s="78">
        <v>2653</v>
      </c>
      <c r="D18" s="79">
        <v>8714.6</v>
      </c>
      <c r="E18" s="79">
        <v>3284.8</v>
      </c>
      <c r="F18" s="78">
        <v>1609</v>
      </c>
      <c r="G18" s="79">
        <v>7738.8</v>
      </c>
      <c r="H18" s="79">
        <v>4809.7</v>
      </c>
      <c r="I18" s="78">
        <v>283</v>
      </c>
      <c r="J18" s="79">
        <v>671.6</v>
      </c>
      <c r="K18" s="79">
        <v>2373.1</v>
      </c>
      <c r="L18" s="80"/>
      <c r="M18" s="80"/>
    </row>
    <row r="19" spans="1:13" s="74" customFormat="1" ht="9.75" customHeight="1">
      <c r="A19" s="70" t="s">
        <v>112</v>
      </c>
      <c r="B19" s="70" t="s">
        <v>113</v>
      </c>
      <c r="C19" s="78">
        <v>677</v>
      </c>
      <c r="D19" s="79">
        <v>1766.5</v>
      </c>
      <c r="E19" s="79">
        <v>2609.3000000000002</v>
      </c>
      <c r="F19" s="78">
        <v>303</v>
      </c>
      <c r="G19" s="79">
        <v>974.3</v>
      </c>
      <c r="H19" s="79">
        <v>3215.7</v>
      </c>
      <c r="I19" s="78">
        <v>92</v>
      </c>
      <c r="J19" s="79">
        <v>226.7</v>
      </c>
      <c r="K19" s="79">
        <v>2463.6999999999998</v>
      </c>
      <c r="L19" s="80"/>
      <c r="M19" s="80"/>
    </row>
    <row r="20" spans="1:13" s="74" customFormat="1" ht="11.25" customHeight="1">
      <c r="A20" s="70" t="s">
        <v>114</v>
      </c>
      <c r="B20" s="70" t="s">
        <v>115</v>
      </c>
      <c r="C20" s="78">
        <v>826</v>
      </c>
      <c r="D20" s="79">
        <v>2232.9</v>
      </c>
      <c r="E20" s="79">
        <v>2703.2</v>
      </c>
      <c r="F20" s="78">
        <v>440</v>
      </c>
      <c r="G20" s="79">
        <v>1439.8</v>
      </c>
      <c r="H20" s="79">
        <v>3272.3</v>
      </c>
      <c r="I20" s="78">
        <v>109</v>
      </c>
      <c r="J20" s="79">
        <v>277.2</v>
      </c>
      <c r="K20" s="79">
        <v>2542.9</v>
      </c>
      <c r="L20" s="80"/>
      <c r="M20" s="80"/>
    </row>
    <row r="21" spans="1:13" s="74" customFormat="1" ht="11.25" customHeight="1">
      <c r="A21" s="70" t="s">
        <v>116</v>
      </c>
      <c r="B21" s="70" t="s">
        <v>117</v>
      </c>
      <c r="C21" s="78">
        <v>853</v>
      </c>
      <c r="D21" s="79">
        <v>2241</v>
      </c>
      <c r="E21" s="79">
        <v>2627.2</v>
      </c>
      <c r="F21" s="78">
        <v>401</v>
      </c>
      <c r="G21" s="79">
        <v>1350.7</v>
      </c>
      <c r="H21" s="79">
        <v>3368.3</v>
      </c>
      <c r="I21" s="78">
        <v>115</v>
      </c>
      <c r="J21" s="79">
        <v>294.5</v>
      </c>
      <c r="K21" s="79">
        <v>2561</v>
      </c>
      <c r="L21" s="80"/>
      <c r="M21" s="80"/>
    </row>
    <row r="22" spans="1:13" s="74" customFormat="1" ht="11.25" customHeight="1">
      <c r="A22" s="70" t="s">
        <v>118</v>
      </c>
      <c r="B22" s="70" t="s">
        <v>119</v>
      </c>
      <c r="C22" s="78">
        <v>1366</v>
      </c>
      <c r="D22" s="79">
        <v>3839.9</v>
      </c>
      <c r="E22" s="79">
        <v>2811</v>
      </c>
      <c r="F22" s="78">
        <v>736</v>
      </c>
      <c r="G22" s="79">
        <v>2435</v>
      </c>
      <c r="H22" s="79">
        <v>3308.4</v>
      </c>
      <c r="I22" s="78">
        <v>125</v>
      </c>
      <c r="J22" s="79">
        <v>306.10000000000002</v>
      </c>
      <c r="K22" s="79">
        <v>2449</v>
      </c>
      <c r="L22" s="80"/>
      <c r="M22" s="80"/>
    </row>
    <row r="23" spans="1:13" s="74" customFormat="1" ht="11.25" customHeight="1">
      <c r="A23" s="70" t="s">
        <v>120</v>
      </c>
      <c r="B23" s="70" t="s">
        <v>121</v>
      </c>
      <c r="C23" s="78">
        <v>1084</v>
      </c>
      <c r="D23" s="79">
        <v>2889.8</v>
      </c>
      <c r="E23" s="79">
        <v>2665.9</v>
      </c>
      <c r="F23" s="78">
        <v>462</v>
      </c>
      <c r="G23" s="79">
        <v>1462.8</v>
      </c>
      <c r="H23" s="79">
        <v>3166.2</v>
      </c>
      <c r="I23" s="78">
        <v>140</v>
      </c>
      <c r="J23" s="79">
        <v>352.5</v>
      </c>
      <c r="K23" s="79">
        <v>2517.6</v>
      </c>
      <c r="L23" s="80"/>
      <c r="M23" s="80"/>
    </row>
    <row r="24" spans="1:13" s="74" customFormat="1" ht="11.25" customHeight="1">
      <c r="A24" s="70" t="s">
        <v>122</v>
      </c>
      <c r="B24" s="70" t="s">
        <v>123</v>
      </c>
      <c r="C24" s="78">
        <v>1287</v>
      </c>
      <c r="D24" s="79">
        <v>3450.3</v>
      </c>
      <c r="E24" s="79">
        <v>2680.9</v>
      </c>
      <c r="F24" s="78">
        <v>655</v>
      </c>
      <c r="G24" s="79">
        <v>2103.6</v>
      </c>
      <c r="H24" s="79">
        <v>3211.5</v>
      </c>
      <c r="I24" s="78">
        <v>246</v>
      </c>
      <c r="J24" s="79">
        <v>614.79999999999995</v>
      </c>
      <c r="K24" s="79">
        <v>2499.4</v>
      </c>
      <c r="L24" s="80"/>
      <c r="M24" s="80"/>
    </row>
    <row r="25" spans="1:13" s="74" customFormat="1" ht="11.25" customHeight="1">
      <c r="A25" s="70" t="s">
        <v>124</v>
      </c>
      <c r="B25" s="70" t="s">
        <v>125</v>
      </c>
      <c r="C25" s="78">
        <v>2094</v>
      </c>
      <c r="D25" s="79">
        <v>5961.1</v>
      </c>
      <c r="E25" s="79">
        <v>2846.8</v>
      </c>
      <c r="F25" s="78">
        <v>881</v>
      </c>
      <c r="G25" s="79">
        <v>2951.9</v>
      </c>
      <c r="H25" s="79">
        <v>3350.7</v>
      </c>
      <c r="I25" s="78">
        <v>291</v>
      </c>
      <c r="J25" s="79">
        <v>723.8</v>
      </c>
      <c r="K25" s="79">
        <v>2487.1</v>
      </c>
      <c r="L25" s="80"/>
      <c r="M25" s="80"/>
    </row>
    <row r="26" spans="1:13" ht="11.25" customHeight="1">
      <c r="A26" s="131" t="s">
        <v>126</v>
      </c>
      <c r="B26" s="132"/>
      <c r="C26" s="78">
        <v>10840</v>
      </c>
      <c r="D26" s="67">
        <v>31096.1</v>
      </c>
      <c r="E26" s="67">
        <v>2868.6</v>
      </c>
      <c r="F26" s="78">
        <v>5487</v>
      </c>
      <c r="G26" s="79">
        <v>20456.900000000001</v>
      </c>
      <c r="H26" s="67">
        <v>3728.2</v>
      </c>
      <c r="I26" s="78">
        <v>1401</v>
      </c>
      <c r="J26" s="79">
        <v>3467.1</v>
      </c>
      <c r="K26" s="67">
        <v>2474.8000000000002</v>
      </c>
    </row>
    <row r="28" spans="1:13" ht="21" customHeight="1">
      <c r="A28" s="129" t="s">
        <v>104</v>
      </c>
      <c r="B28" s="129" t="s">
        <v>105</v>
      </c>
      <c r="C28" s="134" t="s">
        <v>133</v>
      </c>
      <c r="D28" s="135"/>
      <c r="E28" s="136"/>
      <c r="F28" s="57"/>
      <c r="G28" s="57"/>
      <c r="H28" s="57"/>
      <c r="I28" s="47"/>
      <c r="J28" s="64"/>
      <c r="K28" s="48"/>
      <c r="L28" s="49"/>
      <c r="M28" s="49"/>
    </row>
    <row r="29" spans="1:13" ht="11.25" customHeight="1">
      <c r="A29" s="133"/>
      <c r="B29" s="133"/>
      <c r="C29" s="129" t="s">
        <v>107</v>
      </c>
      <c r="D29" s="129" t="s">
        <v>108</v>
      </c>
      <c r="E29" s="129" t="s">
        <v>109</v>
      </c>
      <c r="I29" s="47"/>
      <c r="J29" s="64"/>
      <c r="K29" s="48"/>
      <c r="L29" s="49"/>
      <c r="M29" s="49"/>
    </row>
    <row r="30" spans="1:13" ht="41.25" customHeight="1">
      <c r="A30" s="130"/>
      <c r="B30" s="130"/>
      <c r="C30" s="130"/>
      <c r="D30" s="130"/>
      <c r="E30" s="130"/>
      <c r="I30" s="47"/>
      <c r="J30" s="64"/>
      <c r="K30" s="48"/>
      <c r="L30" s="65"/>
      <c r="M30" s="49"/>
    </row>
    <row r="31" spans="1:13" s="74" customFormat="1" ht="11.25" customHeight="1">
      <c r="A31" s="70" t="s">
        <v>110</v>
      </c>
      <c r="B31" s="70" t="s">
        <v>111</v>
      </c>
      <c r="C31" s="78">
        <v>44</v>
      </c>
      <c r="D31" s="79">
        <v>5896.1</v>
      </c>
      <c r="E31" s="79">
        <v>134002.4</v>
      </c>
      <c r="I31" s="77"/>
      <c r="J31" s="77"/>
      <c r="K31" s="80"/>
      <c r="L31" s="80"/>
    </row>
    <row r="32" spans="1:13" s="74" customFormat="1" ht="11.25" customHeight="1">
      <c r="A32" s="70" t="s">
        <v>112</v>
      </c>
      <c r="B32" s="70" t="s">
        <v>113</v>
      </c>
      <c r="C32" s="78">
        <v>3</v>
      </c>
      <c r="D32" s="79">
        <v>148.4</v>
      </c>
      <c r="E32" s="79">
        <v>49473.7</v>
      </c>
      <c r="I32" s="77"/>
      <c r="J32" s="77"/>
      <c r="K32" s="80"/>
      <c r="L32" s="80"/>
    </row>
    <row r="33" spans="1:12" s="74" customFormat="1" ht="11.25" customHeight="1">
      <c r="A33" s="70" t="s">
        <v>114</v>
      </c>
      <c r="B33" s="70" t="s">
        <v>115</v>
      </c>
      <c r="C33" s="78">
        <v>4</v>
      </c>
      <c r="D33" s="79">
        <v>225.6</v>
      </c>
      <c r="E33" s="79">
        <v>56407.199999999997</v>
      </c>
      <c r="I33" s="77"/>
      <c r="J33" s="77"/>
      <c r="K33" s="80"/>
      <c r="L33" s="80"/>
    </row>
    <row r="34" spans="1:12" s="74" customFormat="1" ht="11.25" customHeight="1">
      <c r="A34" s="70" t="s">
        <v>116</v>
      </c>
      <c r="B34" s="70" t="s">
        <v>117</v>
      </c>
      <c r="C34" s="78">
        <v>4</v>
      </c>
      <c r="D34" s="79">
        <v>262.2</v>
      </c>
      <c r="E34" s="79">
        <v>65550.899999999994</v>
      </c>
      <c r="I34" s="77"/>
      <c r="J34" s="77"/>
      <c r="K34" s="80"/>
      <c r="L34" s="80"/>
    </row>
    <row r="35" spans="1:12" s="74" customFormat="1" ht="11.25" customHeight="1">
      <c r="A35" s="70" t="s">
        <v>118</v>
      </c>
      <c r="B35" s="70" t="s">
        <v>119</v>
      </c>
      <c r="C35" s="78">
        <v>6</v>
      </c>
      <c r="D35" s="79">
        <v>313.39999999999998</v>
      </c>
      <c r="E35" s="79">
        <v>52234.7</v>
      </c>
      <c r="I35" s="77"/>
      <c r="J35" s="77"/>
      <c r="K35" s="80"/>
      <c r="L35" s="80"/>
    </row>
    <row r="36" spans="1:12" s="74" customFormat="1" ht="11.25" customHeight="1">
      <c r="A36" s="70" t="s">
        <v>120</v>
      </c>
      <c r="B36" s="70" t="s">
        <v>121</v>
      </c>
      <c r="C36" s="78">
        <v>4</v>
      </c>
      <c r="D36" s="79">
        <v>286.5</v>
      </c>
      <c r="E36" s="79">
        <v>71636.2</v>
      </c>
      <c r="I36" s="77"/>
      <c r="J36" s="77"/>
      <c r="K36" s="80"/>
      <c r="L36" s="80"/>
    </row>
    <row r="37" spans="1:12" s="74" customFormat="1" ht="11.25" customHeight="1">
      <c r="A37" s="70" t="s">
        <v>122</v>
      </c>
      <c r="B37" s="70" t="s">
        <v>123</v>
      </c>
      <c r="C37" s="78">
        <v>2</v>
      </c>
      <c r="D37" s="79">
        <v>104.7</v>
      </c>
      <c r="E37" s="79">
        <v>52339.8</v>
      </c>
      <c r="I37" s="77"/>
      <c r="J37" s="77"/>
      <c r="K37" s="80"/>
      <c r="L37" s="80"/>
    </row>
    <row r="38" spans="1:12" s="74" customFormat="1" ht="11.25" customHeight="1">
      <c r="A38" s="70" t="s">
        <v>124</v>
      </c>
      <c r="B38" s="70" t="s">
        <v>125</v>
      </c>
      <c r="C38" s="78">
        <v>6</v>
      </c>
      <c r="D38" s="79">
        <v>495.1</v>
      </c>
      <c r="E38" s="79">
        <v>82519.199999999997</v>
      </c>
      <c r="I38" s="77"/>
      <c r="J38" s="77"/>
      <c r="K38" s="80"/>
      <c r="L38" s="80"/>
    </row>
    <row r="39" spans="1:12" ht="11.25" customHeight="1">
      <c r="A39" s="131" t="s">
        <v>126</v>
      </c>
      <c r="B39" s="132"/>
      <c r="C39" s="78">
        <v>73</v>
      </c>
      <c r="D39" s="79">
        <v>7732</v>
      </c>
      <c r="E39" s="79">
        <v>105919.3</v>
      </c>
    </row>
  </sheetData>
  <mergeCells count="38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E29:E30"/>
    <mergeCell ref="A39:B39"/>
    <mergeCell ref="H16:H17"/>
    <mergeCell ref="I16:I17"/>
    <mergeCell ref="J16:J17"/>
    <mergeCell ref="G16:G17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topLeftCell="A11" workbookViewId="0">
      <selection activeCell="F26" sqref="F26:H26"/>
    </sheetView>
  </sheetViews>
  <sheetFormatPr defaultColWidth="9.33203125" defaultRowHeight="12.75"/>
  <cols>
    <col min="1" max="1" width="4" style="68" customWidth="1"/>
    <col min="2" max="2" width="33" style="68" customWidth="1"/>
    <col min="3" max="3" width="11" style="68" customWidth="1"/>
    <col min="4" max="4" width="14.1640625" style="68" customWidth="1"/>
    <col min="5" max="5" width="10.33203125" style="68" customWidth="1"/>
    <col min="6" max="6" width="11" style="68" customWidth="1"/>
    <col min="7" max="7" width="14.1640625" style="68" customWidth="1"/>
    <col min="8" max="8" width="10.33203125" style="68" customWidth="1"/>
    <col min="9" max="9" width="11" style="68" customWidth="1"/>
    <col min="10" max="10" width="14.1640625" style="68" customWidth="1"/>
    <col min="11" max="11" width="10.33203125" style="68" customWidth="1"/>
    <col min="12" max="12" width="9.33203125" style="68" hidden="1" customWidth="1"/>
    <col min="13" max="13" width="9.33203125" style="69" hidden="1" customWidth="1"/>
    <col min="14" max="14" width="9.33203125" style="68" hidden="1" customWidth="1"/>
    <col min="15" max="15" width="9.33203125" style="69" hidden="1" customWidth="1"/>
    <col min="16" max="16" width="9.33203125" style="68"/>
    <col min="17" max="17" width="13.1640625" style="68" customWidth="1"/>
    <col min="18" max="16384" width="9.33203125" style="68"/>
  </cols>
  <sheetData>
    <row r="1" spans="1:11">
      <c r="A1" s="137" t="s">
        <v>134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3.25" customHeight="1">
      <c r="A2" s="129" t="s">
        <v>104</v>
      </c>
      <c r="B2" s="129" t="s">
        <v>105</v>
      </c>
      <c r="C2" s="134" t="s">
        <v>106</v>
      </c>
      <c r="D2" s="135"/>
      <c r="E2" s="135"/>
      <c r="F2" s="134" t="s">
        <v>135</v>
      </c>
      <c r="G2" s="135"/>
      <c r="H2" s="136"/>
      <c r="I2" s="134" t="s">
        <v>136</v>
      </c>
      <c r="J2" s="135"/>
      <c r="K2" s="136"/>
    </row>
    <row r="3" spans="1:11" ht="28.5" customHeight="1">
      <c r="A3" s="133"/>
      <c r="B3" s="133"/>
      <c r="C3" s="129" t="s">
        <v>107</v>
      </c>
      <c r="D3" s="129" t="s">
        <v>108</v>
      </c>
      <c r="E3" s="129" t="s">
        <v>109</v>
      </c>
      <c r="F3" s="129" t="s">
        <v>107</v>
      </c>
      <c r="G3" s="129" t="s">
        <v>108</v>
      </c>
      <c r="H3" s="129" t="s">
        <v>109</v>
      </c>
      <c r="I3" s="129" t="s">
        <v>107</v>
      </c>
      <c r="J3" s="129" t="s">
        <v>108</v>
      </c>
      <c r="K3" s="129" t="s">
        <v>109</v>
      </c>
    </row>
    <row r="4" spans="1:11" ht="21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s="83" customFormat="1">
      <c r="A5" s="70" t="s">
        <v>110</v>
      </c>
      <c r="B5" s="70" t="s">
        <v>111</v>
      </c>
      <c r="C5" s="78">
        <v>72500</v>
      </c>
      <c r="D5" s="72">
        <v>315978.3</v>
      </c>
      <c r="E5" s="82">
        <v>4358.3999999999996</v>
      </c>
      <c r="F5" s="78">
        <v>394</v>
      </c>
      <c r="G5" s="82">
        <v>504.6</v>
      </c>
      <c r="H5" s="82">
        <v>1280.8</v>
      </c>
      <c r="I5" s="78">
        <v>2465</v>
      </c>
      <c r="J5" s="82">
        <v>5159.3</v>
      </c>
      <c r="K5" s="82">
        <v>2093</v>
      </c>
    </row>
    <row r="6" spans="1:11" s="83" customFormat="1">
      <c r="A6" s="70" t="s">
        <v>112</v>
      </c>
      <c r="B6" s="70" t="s">
        <v>113</v>
      </c>
      <c r="C6" s="78">
        <v>14682</v>
      </c>
      <c r="D6" s="72">
        <v>53659.199999999997</v>
      </c>
      <c r="E6" s="82">
        <v>3654.8</v>
      </c>
      <c r="F6" s="78">
        <v>141</v>
      </c>
      <c r="G6" s="82">
        <v>171.6</v>
      </c>
      <c r="H6" s="82">
        <v>1216.9000000000001</v>
      </c>
      <c r="I6" s="78">
        <v>233</v>
      </c>
      <c r="J6" s="82">
        <v>487.7</v>
      </c>
      <c r="K6" s="82">
        <v>2093</v>
      </c>
    </row>
    <row r="7" spans="1:11" s="83" customFormat="1">
      <c r="A7" s="70" t="s">
        <v>114</v>
      </c>
      <c r="B7" s="70" t="s">
        <v>115</v>
      </c>
      <c r="C7" s="78">
        <v>20830</v>
      </c>
      <c r="D7" s="72">
        <v>74340.600000000006</v>
      </c>
      <c r="E7" s="82">
        <v>3568.9</v>
      </c>
      <c r="F7" s="78">
        <v>120</v>
      </c>
      <c r="G7" s="82">
        <v>134</v>
      </c>
      <c r="H7" s="82">
        <v>1116.9000000000001</v>
      </c>
      <c r="I7" s="78">
        <v>481</v>
      </c>
      <c r="J7" s="82">
        <v>1006.7</v>
      </c>
      <c r="K7" s="82">
        <v>2093</v>
      </c>
    </row>
    <row r="8" spans="1:11" s="83" customFormat="1">
      <c r="A8" s="70" t="s">
        <v>116</v>
      </c>
      <c r="B8" s="70" t="s">
        <v>117</v>
      </c>
      <c r="C8" s="78">
        <v>19789</v>
      </c>
      <c r="D8" s="72">
        <v>70551.600000000006</v>
      </c>
      <c r="E8" s="82">
        <v>3565.2</v>
      </c>
      <c r="F8" s="78">
        <v>156</v>
      </c>
      <c r="G8" s="82">
        <v>188.2</v>
      </c>
      <c r="H8" s="82">
        <v>1206.4000000000001</v>
      </c>
      <c r="I8" s="78">
        <v>457</v>
      </c>
      <c r="J8" s="82">
        <v>956.5</v>
      </c>
      <c r="K8" s="82">
        <v>2093</v>
      </c>
    </row>
    <row r="9" spans="1:11" s="83" customFormat="1">
      <c r="A9" s="70" t="s">
        <v>118</v>
      </c>
      <c r="B9" s="70" t="s">
        <v>119</v>
      </c>
      <c r="C9" s="78">
        <v>32000</v>
      </c>
      <c r="D9" s="72">
        <v>116352.6</v>
      </c>
      <c r="E9" s="82">
        <v>3636</v>
      </c>
      <c r="F9" s="78">
        <v>261</v>
      </c>
      <c r="G9" s="82">
        <v>310.10000000000002</v>
      </c>
      <c r="H9" s="82">
        <v>1188.2</v>
      </c>
      <c r="I9" s="78">
        <v>734</v>
      </c>
      <c r="J9" s="82">
        <v>1536.3</v>
      </c>
      <c r="K9" s="82">
        <v>2093</v>
      </c>
    </row>
    <row r="10" spans="1:11" s="83" customFormat="1">
      <c r="A10" s="70" t="s">
        <v>120</v>
      </c>
      <c r="B10" s="70" t="s">
        <v>121</v>
      </c>
      <c r="C10" s="78">
        <v>22483</v>
      </c>
      <c r="D10" s="72">
        <v>80200.2</v>
      </c>
      <c r="E10" s="82">
        <v>3567.1</v>
      </c>
      <c r="F10" s="78">
        <v>250</v>
      </c>
      <c r="G10" s="82">
        <v>302.8</v>
      </c>
      <c r="H10" s="82">
        <v>1211.2</v>
      </c>
      <c r="I10" s="78">
        <v>449</v>
      </c>
      <c r="J10" s="82">
        <v>939.7</v>
      </c>
      <c r="K10" s="82">
        <v>2093</v>
      </c>
    </row>
    <row r="11" spans="1:11" s="83" customFormat="1">
      <c r="A11" s="70" t="s">
        <v>122</v>
      </c>
      <c r="B11" s="70" t="s">
        <v>123</v>
      </c>
      <c r="C11" s="78">
        <v>31061</v>
      </c>
      <c r="D11" s="72">
        <v>111993.7</v>
      </c>
      <c r="E11" s="82">
        <v>3605.6</v>
      </c>
      <c r="F11" s="78">
        <v>222</v>
      </c>
      <c r="G11" s="82">
        <v>278.89999999999998</v>
      </c>
      <c r="H11" s="82">
        <v>1256</v>
      </c>
      <c r="I11" s="78">
        <v>812</v>
      </c>
      <c r="J11" s="82">
        <v>1699.5</v>
      </c>
      <c r="K11" s="82">
        <v>2093</v>
      </c>
    </row>
    <row r="12" spans="1:11" s="83" customFormat="1">
      <c r="A12" s="70" t="s">
        <v>124</v>
      </c>
      <c r="B12" s="70" t="s">
        <v>125</v>
      </c>
      <c r="C12" s="78">
        <v>47711</v>
      </c>
      <c r="D12" s="72">
        <v>171936.8</v>
      </c>
      <c r="E12" s="82">
        <v>3603.7</v>
      </c>
      <c r="F12" s="78">
        <v>279</v>
      </c>
      <c r="G12" s="82">
        <v>342.3</v>
      </c>
      <c r="H12" s="82">
        <v>1226.9000000000001</v>
      </c>
      <c r="I12" s="78">
        <v>1362</v>
      </c>
      <c r="J12" s="82">
        <v>2850.7</v>
      </c>
      <c r="K12" s="82">
        <v>2093</v>
      </c>
    </row>
    <row r="13" spans="1:11">
      <c r="A13" s="131" t="s">
        <v>126</v>
      </c>
      <c r="B13" s="132"/>
      <c r="C13" s="78">
        <v>261056</v>
      </c>
      <c r="D13" s="72">
        <v>995013</v>
      </c>
      <c r="E13" s="82">
        <v>3811.5</v>
      </c>
      <c r="F13" s="78">
        <v>1823</v>
      </c>
      <c r="G13" s="82">
        <v>2234.5</v>
      </c>
      <c r="H13" s="82">
        <v>1224.9000000000001</v>
      </c>
      <c r="I13" s="78">
        <v>6993</v>
      </c>
      <c r="J13" s="82">
        <v>14636.3</v>
      </c>
      <c r="K13" s="51">
        <v>2093</v>
      </c>
    </row>
    <row r="14" spans="1:1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22.5" customHeight="1">
      <c r="A15" s="129" t="s">
        <v>104</v>
      </c>
      <c r="B15" s="129" t="s">
        <v>105</v>
      </c>
      <c r="C15" s="134" t="s">
        <v>137</v>
      </c>
      <c r="D15" s="135"/>
      <c r="E15" s="136"/>
      <c r="F15" s="134" t="s">
        <v>138</v>
      </c>
      <c r="G15" s="135"/>
      <c r="H15" s="136"/>
      <c r="I15" s="134" t="s">
        <v>88</v>
      </c>
      <c r="J15" s="135"/>
      <c r="K15" s="136"/>
    </row>
    <row r="16" spans="1:11" ht="12.75" customHeight="1">
      <c r="A16" s="133"/>
      <c r="B16" s="133"/>
      <c r="C16" s="129" t="s">
        <v>107</v>
      </c>
      <c r="D16" s="129" t="s">
        <v>108</v>
      </c>
      <c r="E16" s="129" t="s">
        <v>109</v>
      </c>
      <c r="F16" s="129" t="s">
        <v>107</v>
      </c>
      <c r="G16" s="129" t="s">
        <v>108</v>
      </c>
      <c r="H16" s="129" t="s">
        <v>109</v>
      </c>
      <c r="I16" s="129" t="s">
        <v>107</v>
      </c>
      <c r="J16" s="129" t="s">
        <v>108</v>
      </c>
      <c r="K16" s="129" t="s">
        <v>109</v>
      </c>
    </row>
    <row r="17" spans="1:11" ht="39.7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s="83" customFormat="1">
      <c r="A18" s="70" t="s">
        <v>110</v>
      </c>
      <c r="B18" s="70" t="s">
        <v>111</v>
      </c>
      <c r="C18" s="78">
        <v>69641</v>
      </c>
      <c r="D18" s="82">
        <v>310314.40000000002</v>
      </c>
      <c r="E18" s="82">
        <v>4456</v>
      </c>
      <c r="F18" s="78">
        <v>23193</v>
      </c>
      <c r="G18" s="82">
        <v>104081.1</v>
      </c>
      <c r="H18" s="82">
        <v>4487.7</v>
      </c>
      <c r="I18" s="78">
        <v>0</v>
      </c>
      <c r="J18" s="82">
        <v>0</v>
      </c>
      <c r="K18" s="82">
        <v>0</v>
      </c>
    </row>
    <row r="19" spans="1:11" s="83" customFormat="1">
      <c r="A19" s="70" t="s">
        <v>112</v>
      </c>
      <c r="B19" s="70" t="s">
        <v>113</v>
      </c>
      <c r="C19" s="78">
        <v>14308</v>
      </c>
      <c r="D19" s="82">
        <v>53000</v>
      </c>
      <c r="E19" s="82">
        <v>3704.2</v>
      </c>
      <c r="F19" s="78">
        <v>2339</v>
      </c>
      <c r="G19" s="82">
        <v>8910.5</v>
      </c>
      <c r="H19" s="82">
        <v>3809.5</v>
      </c>
      <c r="I19" s="78">
        <v>0</v>
      </c>
      <c r="J19" s="82">
        <v>0</v>
      </c>
      <c r="K19" s="82">
        <v>0</v>
      </c>
    </row>
    <row r="20" spans="1:11" s="83" customFormat="1">
      <c r="A20" s="70" t="s">
        <v>114</v>
      </c>
      <c r="B20" s="70" t="s">
        <v>115</v>
      </c>
      <c r="C20" s="78">
        <v>20229</v>
      </c>
      <c r="D20" s="82">
        <v>73199.8</v>
      </c>
      <c r="E20" s="82">
        <v>3618.6</v>
      </c>
      <c r="F20" s="78">
        <v>3234</v>
      </c>
      <c r="G20" s="82">
        <v>12183.3</v>
      </c>
      <c r="H20" s="82">
        <v>3767.3</v>
      </c>
      <c r="I20" s="78">
        <v>0</v>
      </c>
      <c r="J20" s="82">
        <v>0</v>
      </c>
      <c r="K20" s="82">
        <v>0</v>
      </c>
    </row>
    <row r="21" spans="1:11" s="83" customFormat="1">
      <c r="A21" s="70" t="s">
        <v>116</v>
      </c>
      <c r="B21" s="70" t="s">
        <v>117</v>
      </c>
      <c r="C21" s="78">
        <v>19176</v>
      </c>
      <c r="D21" s="82">
        <v>69406.899999999994</v>
      </c>
      <c r="E21" s="82">
        <v>3619.5</v>
      </c>
      <c r="F21" s="78">
        <v>3520</v>
      </c>
      <c r="G21" s="82">
        <v>12407.3</v>
      </c>
      <c r="H21" s="82">
        <v>3524.8</v>
      </c>
      <c r="I21" s="78">
        <v>0</v>
      </c>
      <c r="J21" s="82">
        <v>0</v>
      </c>
      <c r="K21" s="82">
        <v>0</v>
      </c>
    </row>
    <row r="22" spans="1:11" s="83" customFormat="1">
      <c r="A22" s="70" t="s">
        <v>118</v>
      </c>
      <c r="B22" s="70" t="s">
        <v>119</v>
      </c>
      <c r="C22" s="78">
        <v>31005</v>
      </c>
      <c r="D22" s="82">
        <v>114506.2</v>
      </c>
      <c r="E22" s="82">
        <v>3693.2</v>
      </c>
      <c r="F22" s="78">
        <v>5690</v>
      </c>
      <c r="G22" s="82">
        <v>20705.3</v>
      </c>
      <c r="H22" s="82">
        <v>3638.9</v>
      </c>
      <c r="I22" s="78">
        <v>0</v>
      </c>
      <c r="J22" s="82">
        <v>0</v>
      </c>
      <c r="K22" s="82">
        <v>0</v>
      </c>
    </row>
    <row r="23" spans="1:11" s="83" customFormat="1">
      <c r="A23" s="70" t="s">
        <v>120</v>
      </c>
      <c r="B23" s="70" t="s">
        <v>121</v>
      </c>
      <c r="C23" s="78">
        <v>21784</v>
      </c>
      <c r="D23" s="82">
        <v>78957.7</v>
      </c>
      <c r="E23" s="82">
        <v>3624.5</v>
      </c>
      <c r="F23" s="78">
        <v>3527</v>
      </c>
      <c r="G23" s="82">
        <v>13595.2</v>
      </c>
      <c r="H23" s="82">
        <v>3854.6</v>
      </c>
      <c r="I23" s="78">
        <v>0</v>
      </c>
      <c r="J23" s="82">
        <v>0</v>
      </c>
      <c r="K23" s="82">
        <v>0</v>
      </c>
    </row>
    <row r="24" spans="1:11" s="83" customFormat="1">
      <c r="A24" s="70" t="s">
        <v>122</v>
      </c>
      <c r="B24" s="70" t="s">
        <v>123</v>
      </c>
      <c r="C24" s="78">
        <v>30027</v>
      </c>
      <c r="D24" s="82">
        <v>110015.3</v>
      </c>
      <c r="E24" s="82">
        <v>3663.9</v>
      </c>
      <c r="F24" s="78">
        <v>5269</v>
      </c>
      <c r="G24" s="82">
        <v>19334</v>
      </c>
      <c r="H24" s="82">
        <v>3669.4</v>
      </c>
      <c r="I24" s="78">
        <v>0</v>
      </c>
      <c r="J24" s="82">
        <v>0</v>
      </c>
      <c r="K24" s="82">
        <v>0</v>
      </c>
    </row>
    <row r="25" spans="1:11" s="83" customFormat="1">
      <c r="A25" s="70" t="s">
        <v>124</v>
      </c>
      <c r="B25" s="70" t="s">
        <v>125</v>
      </c>
      <c r="C25" s="78">
        <v>46070</v>
      </c>
      <c r="D25" s="82">
        <v>168743.8</v>
      </c>
      <c r="E25" s="82">
        <v>3662.7</v>
      </c>
      <c r="F25" s="78">
        <v>7953</v>
      </c>
      <c r="G25" s="82">
        <v>29603.9</v>
      </c>
      <c r="H25" s="82">
        <v>3722.4</v>
      </c>
      <c r="I25" s="78">
        <v>0</v>
      </c>
      <c r="J25" s="82">
        <v>0</v>
      </c>
      <c r="K25" s="82">
        <v>0</v>
      </c>
    </row>
    <row r="26" spans="1:11">
      <c r="A26" s="131" t="s">
        <v>126</v>
      </c>
      <c r="B26" s="132"/>
      <c r="C26" s="78">
        <v>252240</v>
      </c>
      <c r="D26" s="82">
        <v>978144.1</v>
      </c>
      <c r="E26" s="51">
        <v>3877.8</v>
      </c>
      <c r="F26" s="78">
        <v>54725</v>
      </c>
      <c r="G26" s="82">
        <v>220820.6</v>
      </c>
      <c r="H26" s="82">
        <v>4035.1</v>
      </c>
      <c r="I26" s="50">
        <v>0</v>
      </c>
      <c r="J26" s="51">
        <v>0</v>
      </c>
      <c r="K26" s="51">
        <v>0</v>
      </c>
    </row>
    <row r="27" spans="1:1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</sheetData>
  <mergeCells count="31"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11" t="s">
        <v>0</v>
      </c>
      <c r="B1" s="111"/>
      <c r="C1" s="111"/>
      <c r="D1" s="111"/>
      <c r="E1" s="111"/>
      <c r="F1" s="111"/>
      <c r="G1" s="111"/>
    </row>
    <row r="2" spans="1:9">
      <c r="A2" s="1"/>
    </row>
    <row r="3" spans="1:9" ht="35.25" customHeight="1">
      <c r="A3" s="112" t="s">
        <v>139</v>
      </c>
      <c r="B3" s="112"/>
      <c r="C3" s="112"/>
      <c r="D3" s="112"/>
      <c r="E3" s="112"/>
      <c r="F3" s="112"/>
      <c r="G3" s="112"/>
    </row>
    <row r="4" spans="1:9" ht="15.75" customHeight="1">
      <c r="B4" s="2"/>
      <c r="C4" s="3" t="s">
        <v>2</v>
      </c>
      <c r="D4" s="113" t="s">
        <v>3</v>
      </c>
      <c r="E4" s="113"/>
    </row>
    <row r="5" spans="1:9" ht="16.5" customHeight="1" thickBot="1">
      <c r="A5" s="4"/>
    </row>
    <row r="6" spans="1:9" ht="14.25" customHeight="1" thickBot="1">
      <c r="A6" s="114" t="s">
        <v>4</v>
      </c>
      <c r="B6" s="115"/>
      <c r="C6" s="115"/>
      <c r="D6" s="115"/>
      <c r="E6" s="116"/>
      <c r="F6" s="5" t="s">
        <v>5</v>
      </c>
      <c r="G6" s="117" t="s">
        <v>6</v>
      </c>
      <c r="H6" s="118"/>
      <c r="I6" s="118"/>
    </row>
    <row r="7" spans="1:9" ht="2.25" hidden="1" customHeight="1">
      <c r="A7" s="6"/>
      <c r="B7" s="7"/>
      <c r="C7" s="7"/>
      <c r="D7" s="7"/>
      <c r="E7" s="8"/>
      <c r="F7" s="9"/>
      <c r="G7" s="10"/>
      <c r="H7" s="11"/>
      <c r="I7" s="11"/>
    </row>
    <row r="8" spans="1:9" ht="34.5" customHeight="1">
      <c r="A8" s="99" t="s">
        <v>7</v>
      </c>
      <c r="B8" s="100"/>
      <c r="C8" s="100"/>
      <c r="D8" s="100"/>
      <c r="E8" s="101"/>
      <c r="F8" s="12"/>
      <c r="G8" s="119" t="s">
        <v>8</v>
      </c>
      <c r="H8" s="120"/>
      <c r="I8" s="120"/>
    </row>
    <row r="9" spans="1:9" ht="25.5" customHeight="1">
      <c r="A9" s="121" t="s">
        <v>9</v>
      </c>
      <c r="B9" s="122"/>
      <c r="C9" s="122"/>
      <c r="D9" s="122"/>
      <c r="E9" s="123"/>
      <c r="F9" s="105" t="s">
        <v>10</v>
      </c>
      <c r="G9" s="119"/>
      <c r="H9" s="120"/>
      <c r="I9" s="120"/>
    </row>
    <row r="10" spans="1:9" ht="13.5" customHeight="1" thickBot="1">
      <c r="A10" s="124" t="s">
        <v>11</v>
      </c>
      <c r="B10" s="125"/>
      <c r="C10" s="125"/>
      <c r="D10" s="125"/>
      <c r="E10" s="126"/>
      <c r="F10" s="106"/>
      <c r="G10" s="119"/>
      <c r="H10" s="120"/>
      <c r="I10" s="120"/>
    </row>
    <row r="11" spans="1:9" ht="29.25" customHeight="1">
      <c r="A11" s="99" t="s">
        <v>12</v>
      </c>
      <c r="B11" s="100"/>
      <c r="C11" s="100"/>
      <c r="D11" s="100"/>
      <c r="E11" s="101"/>
      <c r="F11" s="13"/>
      <c r="G11" s="119"/>
      <c r="H11" s="120"/>
      <c r="I11" s="120"/>
    </row>
    <row r="12" spans="1:9" ht="13.5" customHeight="1">
      <c r="A12" s="102" t="s">
        <v>13</v>
      </c>
      <c r="B12" s="103"/>
      <c r="C12" s="103"/>
      <c r="D12" s="103"/>
      <c r="E12" s="104"/>
      <c r="F12" s="105" t="s">
        <v>14</v>
      </c>
      <c r="G12" s="14"/>
    </row>
    <row r="13" spans="1:9" ht="51.75" customHeight="1" thickBot="1">
      <c r="A13" s="107" t="s">
        <v>15</v>
      </c>
      <c r="B13" s="108"/>
      <c r="C13" s="108"/>
      <c r="D13" s="108"/>
      <c r="E13" s="109"/>
      <c r="F13" s="106"/>
      <c r="G13" s="14"/>
      <c r="H13" s="15"/>
      <c r="I13" s="15" t="s">
        <v>16</v>
      </c>
    </row>
    <row r="14" spans="1:9" ht="25.5" customHeight="1">
      <c r="A14" s="99" t="s">
        <v>17</v>
      </c>
      <c r="B14" s="100"/>
      <c r="C14" s="100"/>
      <c r="D14" s="100"/>
      <c r="E14" s="101"/>
      <c r="F14" s="110" t="s">
        <v>18</v>
      </c>
      <c r="G14" s="14"/>
    </row>
    <row r="15" spans="1:9" ht="12.75" customHeight="1" thickBot="1">
      <c r="A15" s="107" t="s">
        <v>19</v>
      </c>
      <c r="B15" s="108"/>
      <c r="C15" s="108"/>
      <c r="D15" s="108"/>
      <c r="E15" s="109"/>
      <c r="F15" s="106"/>
      <c r="G15" s="14"/>
    </row>
    <row r="16" spans="1:9" ht="13.5" customHeight="1" thickBot="1">
      <c r="A16" s="1"/>
    </row>
    <row r="17" spans="1:9" s="16" customFormat="1" ht="13.5" customHeight="1" thickBot="1">
      <c r="A17" s="90" t="s">
        <v>20</v>
      </c>
      <c r="B17" s="91"/>
      <c r="C17" s="91"/>
      <c r="D17" s="91"/>
      <c r="E17" s="91"/>
      <c r="F17" s="91"/>
      <c r="G17" s="91"/>
      <c r="H17" s="91"/>
      <c r="I17" s="92"/>
    </row>
    <row r="18" spans="1:9" s="16" customFormat="1" ht="14.25" customHeight="1" thickBot="1">
      <c r="A18" s="93" t="s">
        <v>21</v>
      </c>
      <c r="B18" s="94"/>
      <c r="C18" s="94"/>
      <c r="D18" s="94"/>
      <c r="E18" s="94"/>
      <c r="F18" s="94"/>
      <c r="G18" s="94"/>
      <c r="H18" s="94"/>
      <c r="I18" s="95"/>
    </row>
    <row r="19" spans="1:9" s="16" customFormat="1" ht="13.5" customHeight="1" thickBot="1">
      <c r="A19" s="96"/>
      <c r="B19" s="97"/>
      <c r="C19" s="97"/>
      <c r="D19" s="97"/>
      <c r="E19" s="97"/>
      <c r="F19" s="97"/>
      <c r="G19" s="97"/>
      <c r="H19" s="97"/>
      <c r="I19" s="98"/>
    </row>
    <row r="20" spans="1:9" s="16" customFormat="1" ht="13.5" customHeight="1" thickBot="1">
      <c r="A20" s="90" t="s">
        <v>22</v>
      </c>
      <c r="B20" s="91"/>
      <c r="C20" s="91"/>
      <c r="D20" s="91"/>
      <c r="E20" s="91"/>
      <c r="F20" s="91"/>
      <c r="G20" s="91"/>
      <c r="H20" s="91"/>
      <c r="I20" s="92"/>
    </row>
    <row r="21" spans="1:9" s="16" customFormat="1" ht="13.5" customHeight="1" thickBot="1">
      <c r="A21" s="96"/>
      <c r="B21" s="97"/>
      <c r="C21" s="97"/>
      <c r="D21" s="97"/>
      <c r="E21" s="97"/>
      <c r="F21" s="97"/>
      <c r="G21" s="97"/>
      <c r="H21" s="97"/>
      <c r="I21" s="98"/>
    </row>
    <row r="22" spans="1:9" s="16" customFormat="1" ht="13.5" customHeight="1" thickBot="1">
      <c r="A22" s="96"/>
      <c r="B22" s="97"/>
      <c r="C22" s="97"/>
      <c r="D22" s="97"/>
      <c r="E22" s="97"/>
      <c r="F22" s="97"/>
      <c r="G22" s="97"/>
      <c r="H22" s="97"/>
      <c r="I22" s="98"/>
    </row>
    <row r="23" spans="1:9" s="16" customFormat="1" ht="13.5" customHeight="1" thickBot="1">
      <c r="A23" s="84" t="s">
        <v>23</v>
      </c>
      <c r="B23" s="86" t="s">
        <v>24</v>
      </c>
      <c r="C23" s="87"/>
      <c r="D23" s="87"/>
      <c r="E23" s="87"/>
      <c r="F23" s="87"/>
      <c r="G23" s="87"/>
      <c r="H23" s="87"/>
      <c r="I23" s="88"/>
    </row>
    <row r="24" spans="1:9" s="16" customFormat="1" ht="67.5" customHeight="1" thickBot="1">
      <c r="A24" s="85"/>
      <c r="B24" s="17" t="s">
        <v>25</v>
      </c>
      <c r="C24" s="17" t="s">
        <v>26</v>
      </c>
      <c r="D24" s="17" t="s">
        <v>27</v>
      </c>
      <c r="E24" s="17" t="s">
        <v>28</v>
      </c>
      <c r="F24" s="17" t="s">
        <v>29</v>
      </c>
      <c r="G24" s="17" t="s">
        <v>30</v>
      </c>
      <c r="H24" s="17"/>
      <c r="I24" s="17" t="s">
        <v>31</v>
      </c>
    </row>
    <row r="25" spans="1:9" s="18" customFormat="1" ht="13.5" customHeight="1" thickBot="1">
      <c r="A25" s="19">
        <v>1</v>
      </c>
      <c r="B25" s="20">
        <v>2</v>
      </c>
      <c r="C25" s="20">
        <v>3</v>
      </c>
      <c r="D25" s="21">
        <v>4</v>
      </c>
      <c r="E25" s="20">
        <v>5</v>
      </c>
      <c r="F25" s="20">
        <v>6</v>
      </c>
      <c r="G25" s="20">
        <v>7</v>
      </c>
      <c r="H25" s="20">
        <v>8</v>
      </c>
      <c r="I25" s="22">
        <v>9</v>
      </c>
    </row>
    <row r="26" spans="1:9" s="16" customFormat="1">
      <c r="A26" s="89" t="s">
        <v>32</v>
      </c>
      <c r="B26" s="89"/>
      <c r="C26" s="89"/>
      <c r="D26" s="89"/>
      <c r="E26" s="89"/>
      <c r="F26" s="89"/>
    </row>
    <row r="27" spans="1:9" s="16" customFormat="1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K34"/>
  <sheetViews>
    <sheetView workbookViewId="0">
      <selection activeCell="D18" sqref="D18:D23"/>
    </sheetView>
  </sheetViews>
  <sheetFormatPr defaultColWidth="9.33203125" defaultRowHeight="11.25" customHeight="1"/>
  <cols>
    <col min="1" max="1" width="42" style="24" customWidth="1"/>
    <col min="2" max="2" width="6.33203125" style="25" customWidth="1"/>
    <col min="3" max="3" width="10.5" style="26" customWidth="1"/>
    <col min="4" max="4" width="19.1640625" style="27" customWidth="1"/>
    <col min="5" max="5" width="20.83203125" style="27" customWidth="1"/>
    <col min="6" max="6" width="9.33203125" style="23" hidden="1" customWidth="1"/>
    <col min="7" max="7" width="9.33203125" style="28" hidden="1" customWidth="1"/>
    <col min="8" max="9" width="9.33203125" style="23" hidden="1" customWidth="1"/>
    <col min="10" max="11" width="9.33203125" style="28" hidden="1" customWidth="1"/>
    <col min="12" max="16384" width="9.33203125" style="23"/>
  </cols>
  <sheetData>
    <row r="2" spans="1:11" s="29" customFormat="1" ht="67.5" customHeight="1">
      <c r="A2" s="30" t="s">
        <v>33</v>
      </c>
      <c r="B2" s="31" t="s">
        <v>34</v>
      </c>
      <c r="C2" s="32" t="s">
        <v>140</v>
      </c>
      <c r="D2" s="33" t="s">
        <v>36</v>
      </c>
      <c r="E2" s="34" t="s">
        <v>37</v>
      </c>
      <c r="G2" s="35"/>
      <c r="J2" s="35"/>
      <c r="K2" s="35"/>
    </row>
    <row r="3" spans="1:11" s="36" customFormat="1" ht="11.25" customHeight="1">
      <c r="A3" s="37" t="s">
        <v>38</v>
      </c>
      <c r="B3" s="38" t="s">
        <v>39</v>
      </c>
      <c r="C3" s="39">
        <v>1</v>
      </c>
      <c r="D3" s="39">
        <v>2</v>
      </c>
      <c r="E3" s="39">
        <v>3</v>
      </c>
      <c r="G3" s="40"/>
      <c r="J3" s="40"/>
      <c r="K3" s="40"/>
    </row>
    <row r="4" spans="1:11" ht="55.5" customHeight="1">
      <c r="A4" s="41" t="s">
        <v>40</v>
      </c>
      <c r="B4" s="38" t="s">
        <v>41</v>
      </c>
      <c r="C4" s="42">
        <v>54725</v>
      </c>
      <c r="D4" s="43">
        <v>220820.7</v>
      </c>
      <c r="E4" s="43">
        <v>4035.1</v>
      </c>
      <c r="F4" s="23" t="e">
        <f>[2]Dodatok1!#REF!</f>
        <v>#REF!</v>
      </c>
      <c r="G4" s="44" t="e">
        <f t="shared" ref="G4:G15" si="0">F4-C4</f>
        <v>#REF!</v>
      </c>
      <c r="H4" s="26">
        <f>SUM(C5:C15)</f>
        <v>42862</v>
      </c>
      <c r="I4" s="27">
        <f>SUM(D5:D17)</f>
        <v>220820.69999999998</v>
      </c>
      <c r="J4" s="44">
        <f>H4-C4</f>
        <v>-11863</v>
      </c>
      <c r="K4" s="45">
        <f>I4-D4</f>
        <v>0</v>
      </c>
    </row>
    <row r="5" spans="1:11" ht="12.75" customHeight="1">
      <c r="A5" s="41" t="s">
        <v>42</v>
      </c>
      <c r="B5" s="38" t="s">
        <v>43</v>
      </c>
      <c r="C5" s="42">
        <v>10</v>
      </c>
      <c r="D5" s="43">
        <v>6.3</v>
      </c>
      <c r="E5" s="43">
        <v>627.9</v>
      </c>
      <c r="F5" s="23" t="e">
        <f>[2]Dodatok1!#REF!</f>
        <v>#REF!</v>
      </c>
      <c r="G5" s="44" t="e">
        <f t="shared" si="0"/>
        <v>#REF!</v>
      </c>
    </row>
    <row r="6" spans="1:11" ht="12.75" customHeight="1">
      <c r="A6" s="41" t="s">
        <v>44</v>
      </c>
      <c r="B6" s="38" t="s">
        <v>45</v>
      </c>
      <c r="C6" s="42">
        <v>0</v>
      </c>
      <c r="D6" s="43">
        <v>0</v>
      </c>
      <c r="E6" s="43">
        <v>0</v>
      </c>
      <c r="F6" s="23" t="e">
        <f>[2]Dodatok1!#REF!</f>
        <v>#REF!</v>
      </c>
      <c r="G6" s="44" t="e">
        <f t="shared" si="0"/>
        <v>#REF!</v>
      </c>
    </row>
    <row r="7" spans="1:11" ht="12.75" customHeight="1">
      <c r="A7" s="41" t="s">
        <v>46</v>
      </c>
      <c r="B7" s="38" t="s">
        <v>47</v>
      </c>
      <c r="C7" s="42">
        <v>48</v>
      </c>
      <c r="D7" s="43">
        <v>50.3</v>
      </c>
      <c r="E7" s="43">
        <v>1047.2</v>
      </c>
      <c r="F7" s="23" t="e">
        <f>[2]Dodatok1!#REF!</f>
        <v>#REF!</v>
      </c>
      <c r="G7" s="44" t="e">
        <f t="shared" si="0"/>
        <v>#REF!</v>
      </c>
    </row>
    <row r="8" spans="1:11" ht="12.75" customHeight="1">
      <c r="A8" s="41" t="s">
        <v>48</v>
      </c>
      <c r="B8" s="38" t="s">
        <v>49</v>
      </c>
      <c r="C8" s="42">
        <v>6</v>
      </c>
      <c r="D8" s="43">
        <v>7</v>
      </c>
      <c r="E8" s="43">
        <v>1163.5</v>
      </c>
      <c r="F8" s="23" t="e">
        <f>[2]Dodatok1!#REF!</f>
        <v>#REF!</v>
      </c>
      <c r="G8" s="44" t="e">
        <f t="shared" si="0"/>
        <v>#REF!</v>
      </c>
    </row>
    <row r="9" spans="1:11" ht="12.75" customHeight="1">
      <c r="A9" s="41" t="s">
        <v>50</v>
      </c>
      <c r="B9" s="38" t="s">
        <v>51</v>
      </c>
      <c r="C9" s="42">
        <v>180</v>
      </c>
      <c r="D9" s="43">
        <v>226.6</v>
      </c>
      <c r="E9" s="43">
        <v>1259.2</v>
      </c>
      <c r="F9" s="23" t="e">
        <f>[2]Dodatok1!#REF!</f>
        <v>#REF!</v>
      </c>
      <c r="G9" s="44" t="e">
        <f t="shared" si="0"/>
        <v>#REF!</v>
      </c>
    </row>
    <row r="10" spans="1:11" ht="12.75" customHeight="1">
      <c r="A10" s="41" t="s">
        <v>52</v>
      </c>
      <c r="B10" s="38" t="s">
        <v>53</v>
      </c>
      <c r="C10" s="42">
        <v>14</v>
      </c>
      <c r="D10" s="43">
        <v>18.7</v>
      </c>
      <c r="E10" s="43">
        <v>1338.9</v>
      </c>
      <c r="F10" s="23" t="e">
        <f>[2]Dodatok1!#REF!</f>
        <v>#REF!</v>
      </c>
      <c r="G10" s="44" t="e">
        <f t="shared" si="0"/>
        <v>#REF!</v>
      </c>
    </row>
    <row r="11" spans="1:11" ht="12.75" customHeight="1">
      <c r="A11" s="41" t="s">
        <v>54</v>
      </c>
      <c r="B11" s="38" t="s">
        <v>55</v>
      </c>
      <c r="C11" s="42">
        <v>10</v>
      </c>
      <c r="D11" s="43">
        <v>14.5</v>
      </c>
      <c r="E11" s="43">
        <v>1451.6</v>
      </c>
      <c r="F11" s="23" t="e">
        <f>[2]Dodatok1!#REF!</f>
        <v>#REF!</v>
      </c>
      <c r="G11" s="44" t="e">
        <f t="shared" si="0"/>
        <v>#REF!</v>
      </c>
    </row>
    <row r="12" spans="1:11" ht="12.75" customHeight="1">
      <c r="A12" s="41" t="s">
        <v>56</v>
      </c>
      <c r="B12" s="38" t="s">
        <v>57</v>
      </c>
      <c r="C12" s="42">
        <v>18</v>
      </c>
      <c r="D12" s="43">
        <v>29.6</v>
      </c>
      <c r="E12" s="43">
        <v>1645.8</v>
      </c>
      <c r="F12" s="23" t="e">
        <f>[2]Dodatok1!#REF!</f>
        <v>#REF!</v>
      </c>
      <c r="G12" s="44" t="e">
        <f t="shared" si="0"/>
        <v>#REF!</v>
      </c>
    </row>
    <row r="13" spans="1:11" ht="12.75" customHeight="1">
      <c r="A13" s="41" t="s">
        <v>58</v>
      </c>
      <c r="B13" s="38" t="s">
        <v>59</v>
      </c>
      <c r="C13" s="42">
        <v>29121</v>
      </c>
      <c r="D13" s="43">
        <v>75689</v>
      </c>
      <c r="E13" s="43">
        <v>2599.1</v>
      </c>
      <c r="F13" s="23" t="e">
        <f>[2]Dodatok1!#REF!</f>
        <v>#REF!</v>
      </c>
      <c r="G13" s="44" t="e">
        <f t="shared" si="0"/>
        <v>#REF!</v>
      </c>
    </row>
    <row r="14" spans="1:11" ht="12.75" customHeight="1">
      <c r="A14" s="41" t="s">
        <v>60</v>
      </c>
      <c r="B14" s="38" t="s">
        <v>61</v>
      </c>
      <c r="C14" s="42">
        <v>7644</v>
      </c>
      <c r="D14" s="43">
        <v>26541.4</v>
      </c>
      <c r="E14" s="43">
        <v>3472.2</v>
      </c>
      <c r="F14" s="23" t="e">
        <f>[2]Dodatok1!#REF!</f>
        <v>#REF!</v>
      </c>
      <c r="G14" s="44" t="e">
        <f t="shared" si="0"/>
        <v>#REF!</v>
      </c>
    </row>
    <row r="15" spans="1:11" ht="12.75" customHeight="1">
      <c r="A15" s="41" t="s">
        <v>62</v>
      </c>
      <c r="B15" s="38" t="s">
        <v>63</v>
      </c>
      <c r="C15" s="42">
        <v>5811</v>
      </c>
      <c r="D15" s="43">
        <v>26011.4</v>
      </c>
      <c r="E15" s="43">
        <v>4476.2</v>
      </c>
      <c r="F15" s="23" t="e">
        <f>[2]Dodatok1!#REF!</f>
        <v>#REF!</v>
      </c>
      <c r="G15" s="44" t="e">
        <f t="shared" si="0"/>
        <v>#REF!</v>
      </c>
    </row>
    <row r="16" spans="1:11" ht="12.75" customHeight="1">
      <c r="A16" s="41" t="s">
        <v>64</v>
      </c>
      <c r="B16" s="38" t="s">
        <v>65</v>
      </c>
      <c r="C16" s="42">
        <v>9986</v>
      </c>
      <c r="D16" s="43">
        <v>66119.600000000006</v>
      </c>
      <c r="E16" s="43">
        <v>6621.2</v>
      </c>
      <c r="G16" s="44"/>
    </row>
    <row r="17" spans="1:11" ht="12.75" customHeight="1">
      <c r="A17" s="41" t="s">
        <v>66</v>
      </c>
      <c r="B17" s="46" t="s">
        <v>67</v>
      </c>
      <c r="C17" s="42">
        <v>1877</v>
      </c>
      <c r="D17" s="43">
        <v>26106.3</v>
      </c>
      <c r="E17" s="43">
        <v>13908.5</v>
      </c>
      <c r="F17" s="23" t="e">
        <f>[2]Dodatok1!#REF!</f>
        <v>#REF!</v>
      </c>
      <c r="G17" s="44" t="e">
        <f t="shared" ref="G17:G26" si="1">F17-C17</f>
        <v>#REF!</v>
      </c>
    </row>
    <row r="18" spans="1:11" ht="45.75" customHeight="1">
      <c r="A18" s="41" t="s">
        <v>68</v>
      </c>
      <c r="B18" s="46" t="s">
        <v>69</v>
      </c>
      <c r="C18" s="42">
        <v>36081</v>
      </c>
      <c r="D18" s="43">
        <v>161036.4</v>
      </c>
      <c r="E18" s="43">
        <v>4463.3</v>
      </c>
      <c r="F18" s="26" t="e">
        <f>'[3]Dodatok 2'!#REF!</f>
        <v>#REF!</v>
      </c>
      <c r="G18" s="44" t="e">
        <f t="shared" si="1"/>
        <v>#REF!</v>
      </c>
      <c r="H18" s="26">
        <f>SUM(C18:C23)</f>
        <v>54725</v>
      </c>
      <c r="I18" s="27">
        <f>SUM(D18:D23)</f>
        <v>220820.7</v>
      </c>
      <c r="J18" s="44">
        <f>H18-C4</f>
        <v>0</v>
      </c>
      <c r="K18" s="45">
        <f>I18-D4</f>
        <v>0</v>
      </c>
    </row>
    <row r="19" spans="1:11" ht="14.25" customHeight="1">
      <c r="A19" s="41" t="s">
        <v>70</v>
      </c>
      <c r="B19" s="46" t="s">
        <v>71</v>
      </c>
      <c r="C19" s="42">
        <v>15535</v>
      </c>
      <c r="D19" s="43">
        <v>49023.6</v>
      </c>
      <c r="E19" s="43">
        <v>3155.7</v>
      </c>
      <c r="F19" s="26" t="e">
        <f>'[3]Dodatok 2'!#REF!</f>
        <v>#REF!</v>
      </c>
      <c r="G19" s="44" t="e">
        <f t="shared" si="1"/>
        <v>#REF!</v>
      </c>
    </row>
    <row r="20" spans="1:11" ht="14.25" customHeight="1">
      <c r="A20" s="41" t="s">
        <v>72</v>
      </c>
      <c r="B20" s="46" t="s">
        <v>73</v>
      </c>
      <c r="C20" s="42">
        <v>1949</v>
      </c>
      <c r="D20" s="43">
        <v>5002.2</v>
      </c>
      <c r="E20" s="43">
        <v>2566.5</v>
      </c>
      <c r="F20" s="26" t="e">
        <f>'[3]Dodatok 2'!#REF!</f>
        <v>#REF!</v>
      </c>
      <c r="G20" s="44" t="e">
        <f t="shared" si="1"/>
        <v>#REF!</v>
      </c>
    </row>
    <row r="21" spans="1:11" ht="14.25" customHeight="1">
      <c r="A21" s="41" t="s">
        <v>74</v>
      </c>
      <c r="B21" s="46" t="s">
        <v>75</v>
      </c>
      <c r="C21" s="42">
        <v>915</v>
      </c>
      <c r="D21" s="43">
        <v>4013.5</v>
      </c>
      <c r="E21" s="43">
        <v>4386.3</v>
      </c>
      <c r="F21" s="26" t="e">
        <f>'[3]Dodatok 2'!#REF!</f>
        <v>#REF!</v>
      </c>
      <c r="G21" s="44" t="e">
        <f t="shared" si="1"/>
        <v>#REF!</v>
      </c>
    </row>
    <row r="22" spans="1:11" ht="14.25" customHeight="1">
      <c r="A22" s="41" t="s">
        <v>76</v>
      </c>
      <c r="B22" s="46" t="s">
        <v>77</v>
      </c>
      <c r="C22" s="42">
        <v>234</v>
      </c>
      <c r="D22" s="43">
        <v>492.1</v>
      </c>
      <c r="E22" s="43">
        <v>2102.8000000000002</v>
      </c>
      <c r="F22" s="26" t="e">
        <f>'[3]Dodatok 2'!#REF!</f>
        <v>#REF!</v>
      </c>
      <c r="G22" s="44" t="e">
        <f t="shared" si="1"/>
        <v>#REF!</v>
      </c>
    </row>
    <row r="23" spans="1:11" ht="14.25" customHeight="1">
      <c r="A23" s="41" t="s">
        <v>78</v>
      </c>
      <c r="B23" s="46" t="s">
        <v>79</v>
      </c>
      <c r="C23" s="42">
        <v>11</v>
      </c>
      <c r="D23" s="43">
        <v>1252.9000000000001</v>
      </c>
      <c r="E23" s="43">
        <v>113899.3</v>
      </c>
      <c r="F23" s="26" t="e">
        <f>'[3]Dodatok 2'!#REF!</f>
        <v>#REF!</v>
      </c>
      <c r="G23" s="44" t="e">
        <f t="shared" si="1"/>
        <v>#REF!</v>
      </c>
    </row>
    <row r="24" spans="1:11" ht="42.75" customHeight="1">
      <c r="A24" s="41" t="s">
        <v>80</v>
      </c>
      <c r="B24" s="46" t="s">
        <v>81</v>
      </c>
      <c r="C24" s="42">
        <v>288</v>
      </c>
      <c r="D24" s="43">
        <v>357.1</v>
      </c>
      <c r="E24" s="43">
        <v>1240</v>
      </c>
      <c r="F24" s="26" t="e">
        <f>'[4]Dodatok 3'!#REF!</f>
        <v>#REF!</v>
      </c>
      <c r="G24" s="44" t="e">
        <f t="shared" si="1"/>
        <v>#REF!</v>
      </c>
      <c r="H24" s="26">
        <f>SUM(C24:C26)</f>
        <v>54725</v>
      </c>
      <c r="I24" s="27">
        <f>SUM(D24:D26)</f>
        <v>220820.7</v>
      </c>
      <c r="J24" s="44">
        <f>H24-C4</f>
        <v>0</v>
      </c>
      <c r="K24" s="45">
        <f>I24-D4</f>
        <v>0</v>
      </c>
    </row>
    <row r="25" spans="1:11" ht="11.25" customHeight="1">
      <c r="A25" s="41" t="s">
        <v>82</v>
      </c>
      <c r="B25" s="46" t="s">
        <v>83</v>
      </c>
      <c r="C25" s="42">
        <v>6382</v>
      </c>
      <c r="D25" s="43">
        <v>13357.6</v>
      </c>
      <c r="E25" s="43">
        <v>2093</v>
      </c>
      <c r="F25" s="26" t="e">
        <f>'[4]Dodatok 3'!#REF!</f>
        <v>#REF!</v>
      </c>
      <c r="G25" s="44" t="e">
        <f t="shared" si="1"/>
        <v>#REF!</v>
      </c>
    </row>
    <row r="26" spans="1:11" ht="11.25" customHeight="1">
      <c r="A26" s="41" t="s">
        <v>84</v>
      </c>
      <c r="B26" s="46" t="s">
        <v>85</v>
      </c>
      <c r="C26" s="42">
        <v>48055</v>
      </c>
      <c r="D26" s="43">
        <v>207106</v>
      </c>
      <c r="E26" s="43">
        <v>4309.8</v>
      </c>
      <c r="F26" s="26" t="e">
        <f>'[4]Dodatok 3'!#REF!</f>
        <v>#REF!</v>
      </c>
      <c r="G26" s="44" t="e">
        <f t="shared" si="1"/>
        <v>#REF!</v>
      </c>
    </row>
    <row r="27" spans="1:11" s="49" customFormat="1" ht="22.5" customHeight="1">
      <c r="A27" s="41" t="s">
        <v>141</v>
      </c>
      <c r="B27" s="46" t="s">
        <v>87</v>
      </c>
      <c r="C27" s="42">
        <v>0</v>
      </c>
      <c r="D27" s="43">
        <v>0</v>
      </c>
      <c r="E27" s="43">
        <v>0</v>
      </c>
      <c r="F27" s="47"/>
      <c r="G27" s="47"/>
    </row>
    <row r="28" spans="1:11" ht="22.5" customHeight="1">
      <c r="A28" s="41" t="s">
        <v>88</v>
      </c>
      <c r="B28" s="46" t="s">
        <v>89</v>
      </c>
      <c r="C28" s="42">
        <v>0</v>
      </c>
      <c r="D28" s="43">
        <v>0</v>
      </c>
      <c r="E28" s="43">
        <v>0</v>
      </c>
    </row>
    <row r="29" spans="1:11" s="49" customFormat="1" ht="6.75" customHeight="1">
      <c r="A29" s="52"/>
      <c r="B29" s="53"/>
      <c r="C29" s="54"/>
      <c r="D29" s="55"/>
      <c r="E29" s="55"/>
    </row>
    <row r="30" spans="1:11" ht="11.25" customHeight="1">
      <c r="A30" s="127" t="s">
        <v>90</v>
      </c>
      <c r="B30" s="127"/>
      <c r="C30" s="127"/>
      <c r="D30" s="127"/>
      <c r="E30" s="127"/>
      <c r="G30" s="23"/>
      <c r="H30" s="28"/>
      <c r="I30" s="28"/>
      <c r="J30" s="23"/>
      <c r="K30" s="23"/>
    </row>
    <row r="31" spans="1:11" ht="11.25" customHeight="1">
      <c r="A31" s="127"/>
      <c r="B31" s="127"/>
      <c r="C31" s="127"/>
      <c r="D31" s="127"/>
      <c r="E31" s="127"/>
      <c r="G31" s="23"/>
      <c r="H31" s="28"/>
      <c r="I31" s="28"/>
      <c r="J31" s="23"/>
      <c r="K31" s="23"/>
    </row>
    <row r="32" spans="1:11" ht="40.5" customHeight="1">
      <c r="A32" s="128" t="s">
        <v>91</v>
      </c>
      <c r="B32" s="128"/>
      <c r="C32" s="128"/>
      <c r="D32" s="128" t="s">
        <v>92</v>
      </c>
      <c r="E32" s="128"/>
      <c r="F32" s="128"/>
      <c r="G32" s="128"/>
    </row>
    <row r="34" spans="1:3" ht="22.5" customHeight="1">
      <c r="A34" s="128" t="s">
        <v>93</v>
      </c>
      <c r="B34" s="128"/>
      <c r="C34" s="12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3" sqref="B2:G13"/>
    </sheetView>
  </sheetViews>
  <sheetFormatPr defaultColWidth="9.33203125" defaultRowHeight="12.75"/>
  <cols>
    <col min="3" max="3" width="12.6640625" customWidth="1"/>
    <col min="6" max="6" width="13.6640625" customWidth="1"/>
    <col min="7" max="7" width="12.83203125" customWidth="1"/>
  </cols>
  <sheetData>
    <row r="2" spans="2:7">
      <c r="B2" s="1" t="s">
        <v>94</v>
      </c>
      <c r="G2" s="1" t="s">
        <v>95</v>
      </c>
    </row>
    <row r="3" spans="2:7">
      <c r="B3" s="1" t="s">
        <v>41</v>
      </c>
      <c r="C3" s="42">
        <f>'5pf (раб)'!C4</f>
        <v>54725</v>
      </c>
      <c r="D3" s="1" t="s">
        <v>96</v>
      </c>
      <c r="E3" s="1" t="s">
        <v>97</v>
      </c>
      <c r="F3" s="42">
        <f>SUM('5pf (раб)'!C5:C17)</f>
        <v>54725</v>
      </c>
      <c r="G3" t="str">
        <f>IF(F3=C3,"+","-")</f>
        <v>+</v>
      </c>
    </row>
    <row r="4" spans="2:7">
      <c r="B4" s="1" t="s">
        <v>41</v>
      </c>
      <c r="C4" s="42">
        <f>'5pf (раб)'!C4</f>
        <v>54725</v>
      </c>
      <c r="D4" s="1" t="s">
        <v>96</v>
      </c>
      <c r="E4" s="1" t="s">
        <v>98</v>
      </c>
      <c r="F4" s="42">
        <f>SUM('5pf (раб)'!C18:C23)</f>
        <v>54725</v>
      </c>
      <c r="G4" t="str">
        <f>IF(F4=C4,"+","-")</f>
        <v>+</v>
      </c>
    </row>
    <row r="5" spans="2:7">
      <c r="B5" s="1" t="s">
        <v>41</v>
      </c>
      <c r="C5" s="42">
        <f>'5pf (раб)'!C4</f>
        <v>54725</v>
      </c>
      <c r="D5" s="1" t="s">
        <v>96</v>
      </c>
      <c r="E5" s="1" t="s">
        <v>99</v>
      </c>
      <c r="F5" s="42">
        <f>SUM('5pf (раб)'!C24:C26)</f>
        <v>54725</v>
      </c>
      <c r="G5" t="str">
        <f>IF(F5=C5,"+","-")</f>
        <v>+</v>
      </c>
    </row>
    <row r="6" spans="2:7">
      <c r="B6" s="1" t="s">
        <v>41</v>
      </c>
      <c r="C6" s="42">
        <f>'5pf (раб)'!C4</f>
        <v>54725</v>
      </c>
      <c r="D6" s="1" t="s">
        <v>100</v>
      </c>
      <c r="E6" s="1" t="s">
        <v>87</v>
      </c>
      <c r="F6" s="42">
        <f>'5pf (раб)'!C27</f>
        <v>0</v>
      </c>
      <c r="G6" t="str">
        <f>IF(F6&lt;=C6,"+","-")</f>
        <v>+</v>
      </c>
    </row>
    <row r="8" spans="2:7">
      <c r="B8" s="1" t="s">
        <v>102</v>
      </c>
    </row>
    <row r="9" spans="2:7">
      <c r="B9" s="1" t="s">
        <v>41</v>
      </c>
      <c r="C9" s="43">
        <f>'5pf (раб)'!D4</f>
        <v>220820.7</v>
      </c>
      <c r="D9" s="1" t="s">
        <v>96</v>
      </c>
      <c r="E9" s="1" t="s">
        <v>97</v>
      </c>
      <c r="F9" s="43">
        <f>SUM('5pf (раб)'!D5:D17)</f>
        <v>220820.69999999998</v>
      </c>
      <c r="G9" t="str">
        <f>IF(F9=C9,"+","-")</f>
        <v>+</v>
      </c>
    </row>
    <row r="10" spans="2:7">
      <c r="B10" s="1" t="s">
        <v>41</v>
      </c>
      <c r="C10" s="43">
        <f>'5pf (раб)'!D4</f>
        <v>220820.7</v>
      </c>
      <c r="D10" s="1" t="s">
        <v>96</v>
      </c>
      <c r="E10" s="1" t="s">
        <v>98</v>
      </c>
      <c r="F10" s="43">
        <f>SUM('5pf (раб)'!D18:D23)</f>
        <v>220820.7</v>
      </c>
      <c r="G10" t="str">
        <f>IF(F10=C10,"+","-")</f>
        <v>+</v>
      </c>
    </row>
    <row r="11" spans="2:7">
      <c r="B11" s="1" t="s">
        <v>41</v>
      </c>
      <c r="C11" s="43">
        <f>'5pf (раб)'!D4</f>
        <v>220820.7</v>
      </c>
      <c r="D11" s="1" t="s">
        <v>96</v>
      </c>
      <c r="E11" s="1" t="s">
        <v>99</v>
      </c>
      <c r="F11" s="43">
        <f>SUM('5pf (раб)'!D24:D26)</f>
        <v>220820.7</v>
      </c>
      <c r="G11" t="str">
        <f>IF(F11=C11,"+","-")</f>
        <v>+</v>
      </c>
    </row>
    <row r="12" spans="2:7">
      <c r="B12" s="1" t="s">
        <v>41</v>
      </c>
      <c r="C12" s="43">
        <f>'5pf (раб)'!D4</f>
        <v>220820.7</v>
      </c>
      <c r="D12" s="1" t="s">
        <v>100</v>
      </c>
      <c r="E12" s="1" t="s">
        <v>87</v>
      </c>
      <c r="F12" s="43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65"/>
  <sheetViews>
    <sheetView tabSelected="1" topLeftCell="B35" workbookViewId="0">
      <selection activeCell="D18" sqref="D18:D26"/>
    </sheetView>
  </sheetViews>
  <sheetFormatPr defaultColWidth="9.33203125" defaultRowHeight="11.25" customHeight="1"/>
  <cols>
    <col min="1" max="1" width="4.33203125" style="49" customWidth="1"/>
    <col min="2" max="2" width="33" style="49" customWidth="1"/>
    <col min="3" max="3" width="11" style="49" customWidth="1"/>
    <col min="4" max="4" width="14.1640625" style="49" customWidth="1"/>
    <col min="5" max="5" width="10.33203125" style="49" customWidth="1"/>
    <col min="6" max="6" width="11" style="49" customWidth="1"/>
    <col min="7" max="7" width="14.1640625" style="49" customWidth="1"/>
    <col min="8" max="8" width="10.33203125" style="49" customWidth="1"/>
    <col min="9" max="9" width="11" style="49" customWidth="1"/>
    <col min="10" max="10" width="14.1640625" style="49" customWidth="1"/>
    <col min="11" max="11" width="10.33203125" style="49" customWidth="1"/>
    <col min="12" max="14" width="9.33203125" style="49"/>
    <col min="15" max="15" width="11.6640625" style="49" bestFit="1" customWidth="1"/>
    <col min="16" max="16" width="9.33203125" style="49"/>
    <col min="17" max="17" width="12.6640625" style="49" bestFit="1" customWidth="1"/>
    <col min="18" max="30" width="9.33203125" style="49"/>
    <col min="31" max="31" width="12.1640625" style="49" bestFit="1" customWidth="1"/>
    <col min="32" max="32" width="9.33203125" style="47"/>
    <col min="33" max="16384" width="9.33203125" style="49"/>
  </cols>
  <sheetData>
    <row r="1" spans="1:32" ht="11.25" customHeight="1">
      <c r="A1" s="137" t="s">
        <v>142</v>
      </c>
      <c r="B1" s="137"/>
      <c r="C1" s="137"/>
      <c r="D1" s="137"/>
      <c r="E1" s="137"/>
      <c r="F1" s="137"/>
      <c r="G1" s="56"/>
    </row>
    <row r="2" spans="1:32" ht="18" customHeight="1">
      <c r="A2" s="129" t="s">
        <v>104</v>
      </c>
      <c r="B2" s="129" t="s">
        <v>105</v>
      </c>
      <c r="C2" s="134" t="s">
        <v>106</v>
      </c>
      <c r="D2" s="135"/>
      <c r="E2" s="135"/>
      <c r="F2" s="134" t="s">
        <v>42</v>
      </c>
      <c r="G2" s="135"/>
      <c r="H2" s="135"/>
      <c r="I2" s="134" t="s">
        <v>44</v>
      </c>
      <c r="J2" s="135"/>
      <c r="K2" s="136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8"/>
    </row>
    <row r="3" spans="1:32" ht="28.5" customHeight="1">
      <c r="A3" s="133"/>
      <c r="B3" s="133"/>
      <c r="C3" s="129" t="s">
        <v>107</v>
      </c>
      <c r="D3" s="129" t="s">
        <v>108</v>
      </c>
      <c r="E3" s="129" t="s">
        <v>109</v>
      </c>
      <c r="F3" s="129" t="s">
        <v>107</v>
      </c>
      <c r="G3" s="129" t="s">
        <v>108</v>
      </c>
      <c r="H3" s="129" t="s">
        <v>109</v>
      </c>
      <c r="I3" s="129" t="s">
        <v>107</v>
      </c>
      <c r="J3" s="129" t="s">
        <v>108</v>
      </c>
      <c r="K3" s="129" t="s">
        <v>109</v>
      </c>
      <c r="AF3" s="59"/>
    </row>
    <row r="4" spans="1:32" ht="36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AF4" s="59"/>
    </row>
    <row r="5" spans="1:32" s="74" customFormat="1" ht="11.25" customHeight="1">
      <c r="A5" s="70" t="s">
        <v>110</v>
      </c>
      <c r="B5" s="70" t="s">
        <v>111</v>
      </c>
      <c r="C5" s="71">
        <v>23193</v>
      </c>
      <c r="D5" s="72">
        <v>104081.1</v>
      </c>
      <c r="E5" s="73">
        <v>4487.7</v>
      </c>
      <c r="F5" s="71">
        <v>0</v>
      </c>
      <c r="G5" s="72">
        <v>0</v>
      </c>
      <c r="H5" s="72">
        <v>0</v>
      </c>
      <c r="I5" s="71">
        <v>0</v>
      </c>
      <c r="J5" s="72">
        <v>0</v>
      </c>
      <c r="K5" s="72">
        <v>0</v>
      </c>
      <c r="AF5" s="75"/>
    </row>
    <row r="6" spans="1:32" s="74" customFormat="1" ht="11.25" customHeight="1">
      <c r="A6" s="70" t="s">
        <v>112</v>
      </c>
      <c r="B6" s="70" t="s">
        <v>113</v>
      </c>
      <c r="C6" s="71">
        <v>2339</v>
      </c>
      <c r="D6" s="72">
        <v>8910.5</v>
      </c>
      <c r="E6" s="73">
        <v>3809.5</v>
      </c>
      <c r="F6" s="71">
        <v>0</v>
      </c>
      <c r="G6" s="72">
        <v>0</v>
      </c>
      <c r="H6" s="72">
        <v>0</v>
      </c>
      <c r="I6" s="71">
        <v>0</v>
      </c>
      <c r="J6" s="72">
        <v>0</v>
      </c>
      <c r="K6" s="72">
        <v>0</v>
      </c>
      <c r="AF6" s="75"/>
    </row>
    <row r="7" spans="1:32" s="74" customFormat="1" ht="11.25" customHeight="1">
      <c r="A7" s="70" t="s">
        <v>114</v>
      </c>
      <c r="B7" s="70" t="s">
        <v>115</v>
      </c>
      <c r="C7" s="71">
        <v>3234</v>
      </c>
      <c r="D7" s="72">
        <v>12183.3</v>
      </c>
      <c r="E7" s="73">
        <v>3767.3</v>
      </c>
      <c r="F7" s="71">
        <v>0</v>
      </c>
      <c r="G7" s="72">
        <v>0</v>
      </c>
      <c r="H7" s="72">
        <v>0</v>
      </c>
      <c r="I7" s="71">
        <v>0</v>
      </c>
      <c r="J7" s="72">
        <v>0</v>
      </c>
      <c r="K7" s="72">
        <v>0</v>
      </c>
      <c r="AF7" s="75"/>
    </row>
    <row r="8" spans="1:32" s="74" customFormat="1" ht="11.25" customHeight="1">
      <c r="A8" s="70" t="s">
        <v>116</v>
      </c>
      <c r="B8" s="70" t="s">
        <v>117</v>
      </c>
      <c r="C8" s="71">
        <v>3520</v>
      </c>
      <c r="D8" s="72">
        <v>12407.3</v>
      </c>
      <c r="E8" s="73">
        <v>3524.8</v>
      </c>
      <c r="F8" s="71">
        <v>4</v>
      </c>
      <c r="G8" s="72">
        <v>3.2</v>
      </c>
      <c r="H8" s="72">
        <v>784.9</v>
      </c>
      <c r="I8" s="71">
        <v>0</v>
      </c>
      <c r="J8" s="72">
        <v>0</v>
      </c>
      <c r="K8" s="72">
        <v>0</v>
      </c>
      <c r="AF8" s="75"/>
    </row>
    <row r="9" spans="1:32" s="74" customFormat="1" ht="11.25" customHeight="1">
      <c r="A9" s="70" t="s">
        <v>118</v>
      </c>
      <c r="B9" s="70" t="s">
        <v>119</v>
      </c>
      <c r="C9" s="71">
        <v>5690</v>
      </c>
      <c r="D9" s="72">
        <v>20705.3</v>
      </c>
      <c r="E9" s="73">
        <v>3638.9</v>
      </c>
      <c r="F9" s="71">
        <v>6</v>
      </c>
      <c r="G9" s="72">
        <v>3.1</v>
      </c>
      <c r="H9" s="72">
        <v>523.29999999999995</v>
      </c>
      <c r="I9" s="71">
        <v>0</v>
      </c>
      <c r="J9" s="72">
        <v>0</v>
      </c>
      <c r="K9" s="72">
        <v>0</v>
      </c>
      <c r="AF9" s="75"/>
    </row>
    <row r="10" spans="1:32" s="74" customFormat="1" ht="11.25" customHeight="1">
      <c r="A10" s="70" t="s">
        <v>120</v>
      </c>
      <c r="B10" s="70" t="s">
        <v>121</v>
      </c>
      <c r="C10" s="71">
        <v>3527</v>
      </c>
      <c r="D10" s="72">
        <v>13595.2</v>
      </c>
      <c r="E10" s="73">
        <v>3854.6</v>
      </c>
      <c r="F10" s="71">
        <v>0</v>
      </c>
      <c r="G10" s="72">
        <v>0</v>
      </c>
      <c r="H10" s="72">
        <v>0</v>
      </c>
      <c r="I10" s="71">
        <v>0</v>
      </c>
      <c r="J10" s="72">
        <v>0</v>
      </c>
      <c r="K10" s="72">
        <v>0</v>
      </c>
      <c r="AF10" s="75"/>
    </row>
    <row r="11" spans="1:32" s="74" customFormat="1" ht="11.25" customHeight="1">
      <c r="A11" s="70" t="s">
        <v>122</v>
      </c>
      <c r="B11" s="70" t="s">
        <v>123</v>
      </c>
      <c r="C11" s="71">
        <v>5269</v>
      </c>
      <c r="D11" s="72">
        <v>19334</v>
      </c>
      <c r="E11" s="73">
        <v>3669.4</v>
      </c>
      <c r="F11" s="71">
        <v>0</v>
      </c>
      <c r="G11" s="72">
        <v>0</v>
      </c>
      <c r="H11" s="72">
        <v>0</v>
      </c>
      <c r="I11" s="71">
        <v>0</v>
      </c>
      <c r="J11" s="72">
        <v>0</v>
      </c>
      <c r="K11" s="72">
        <v>0</v>
      </c>
      <c r="AF11" s="75"/>
    </row>
    <row r="12" spans="1:32" s="74" customFormat="1" ht="11.25" customHeight="1">
      <c r="A12" s="70" t="s">
        <v>124</v>
      </c>
      <c r="B12" s="70" t="s">
        <v>125</v>
      </c>
      <c r="C12" s="71">
        <v>7953</v>
      </c>
      <c r="D12" s="72">
        <v>29603.9</v>
      </c>
      <c r="E12" s="73">
        <v>3722.4</v>
      </c>
      <c r="F12" s="71">
        <v>0</v>
      </c>
      <c r="G12" s="72">
        <v>0</v>
      </c>
      <c r="H12" s="72">
        <v>0</v>
      </c>
      <c r="I12" s="71">
        <v>0</v>
      </c>
      <c r="J12" s="72">
        <v>0</v>
      </c>
      <c r="K12" s="72">
        <v>0</v>
      </c>
      <c r="AF12" s="75"/>
    </row>
    <row r="13" spans="1:32" ht="11.25" customHeight="1">
      <c r="A13" s="131" t="s">
        <v>126</v>
      </c>
      <c r="B13" s="132"/>
      <c r="C13" s="71">
        <v>54725</v>
      </c>
      <c r="D13" s="72">
        <v>220820.6</v>
      </c>
      <c r="E13" s="63">
        <v>4035.1</v>
      </c>
      <c r="F13" s="71">
        <v>10</v>
      </c>
      <c r="G13" s="72">
        <v>6.3</v>
      </c>
      <c r="H13" s="72">
        <v>627.9</v>
      </c>
      <c r="I13" s="71">
        <v>0</v>
      </c>
      <c r="J13" s="72">
        <v>0</v>
      </c>
      <c r="K13" s="72">
        <v>0</v>
      </c>
    </row>
    <row r="15" spans="1:32" ht="21" customHeight="1">
      <c r="A15" s="129" t="s">
        <v>104</v>
      </c>
      <c r="B15" s="129" t="s">
        <v>105</v>
      </c>
      <c r="C15" s="134" t="s">
        <v>46</v>
      </c>
      <c r="D15" s="135"/>
      <c r="E15" s="135"/>
      <c r="F15" s="134" t="s">
        <v>48</v>
      </c>
      <c r="G15" s="135"/>
      <c r="H15" s="135"/>
      <c r="I15" s="134" t="s">
        <v>50</v>
      </c>
      <c r="J15" s="135"/>
      <c r="K15" s="13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32" ht="12.75" customHeight="1">
      <c r="A16" s="133"/>
      <c r="B16" s="133"/>
      <c r="C16" s="129" t="s">
        <v>107</v>
      </c>
      <c r="D16" s="129" t="s">
        <v>108</v>
      </c>
      <c r="E16" s="129" t="s">
        <v>109</v>
      </c>
      <c r="F16" s="129" t="s">
        <v>107</v>
      </c>
      <c r="G16" s="129" t="s">
        <v>108</v>
      </c>
      <c r="H16" s="129" t="s">
        <v>109</v>
      </c>
      <c r="I16" s="129" t="s">
        <v>107</v>
      </c>
      <c r="J16" s="129" t="s">
        <v>108</v>
      </c>
      <c r="K16" s="129" t="s">
        <v>109</v>
      </c>
    </row>
    <row r="17" spans="1:32" ht="43.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32" s="74" customFormat="1" ht="11.25" customHeight="1">
      <c r="A18" s="70" t="s">
        <v>110</v>
      </c>
      <c r="B18" s="70" t="s">
        <v>111</v>
      </c>
      <c r="C18" s="71">
        <v>18</v>
      </c>
      <c r="D18" s="72">
        <v>18.899999999999999</v>
      </c>
      <c r="E18" s="72">
        <v>1048.4000000000001</v>
      </c>
      <c r="F18" s="71">
        <v>4</v>
      </c>
      <c r="G18" s="72">
        <v>4.7</v>
      </c>
      <c r="H18" s="72">
        <v>1170.3</v>
      </c>
      <c r="I18" s="71">
        <v>52</v>
      </c>
      <c r="J18" s="72">
        <v>65.5</v>
      </c>
      <c r="K18" s="72">
        <v>1259.0999999999999</v>
      </c>
      <c r="AF18" s="77"/>
    </row>
    <row r="19" spans="1:32" s="74" customFormat="1" ht="11.25" customHeight="1">
      <c r="A19" s="70" t="s">
        <v>112</v>
      </c>
      <c r="B19" s="70" t="s">
        <v>113</v>
      </c>
      <c r="C19" s="71">
        <v>3</v>
      </c>
      <c r="D19" s="72">
        <v>3.1</v>
      </c>
      <c r="E19" s="72">
        <v>1046.5</v>
      </c>
      <c r="F19" s="71">
        <v>0</v>
      </c>
      <c r="G19" s="72">
        <v>0</v>
      </c>
      <c r="H19" s="72">
        <v>0</v>
      </c>
      <c r="I19" s="71">
        <v>11</v>
      </c>
      <c r="J19" s="72">
        <v>13.9</v>
      </c>
      <c r="K19" s="72">
        <v>1259.5999999999999</v>
      </c>
      <c r="AF19" s="77"/>
    </row>
    <row r="20" spans="1:32" s="74" customFormat="1" ht="11.25" customHeight="1">
      <c r="A20" s="70" t="s">
        <v>114</v>
      </c>
      <c r="B20" s="70" t="s">
        <v>115</v>
      </c>
      <c r="C20" s="71">
        <v>0</v>
      </c>
      <c r="D20" s="72">
        <v>0</v>
      </c>
      <c r="E20" s="72">
        <v>0</v>
      </c>
      <c r="F20" s="71">
        <v>2</v>
      </c>
      <c r="G20" s="72">
        <v>2.2999999999999998</v>
      </c>
      <c r="H20" s="72">
        <v>1150</v>
      </c>
      <c r="I20" s="71">
        <v>7</v>
      </c>
      <c r="J20" s="72">
        <v>8.8000000000000007</v>
      </c>
      <c r="K20" s="72">
        <v>1260</v>
      </c>
      <c r="AF20" s="77"/>
    </row>
    <row r="21" spans="1:32" s="74" customFormat="1" ht="11.25" customHeight="1">
      <c r="A21" s="70" t="s">
        <v>116</v>
      </c>
      <c r="B21" s="70" t="s">
        <v>117</v>
      </c>
      <c r="C21" s="71">
        <v>0</v>
      </c>
      <c r="D21" s="72">
        <v>0</v>
      </c>
      <c r="E21" s="72">
        <v>0</v>
      </c>
      <c r="F21" s="71">
        <v>0</v>
      </c>
      <c r="G21" s="72">
        <v>0</v>
      </c>
      <c r="H21" s="72">
        <v>0</v>
      </c>
      <c r="I21" s="71">
        <v>12</v>
      </c>
      <c r="J21" s="72">
        <v>15.1</v>
      </c>
      <c r="K21" s="72">
        <v>1258.3</v>
      </c>
      <c r="AF21" s="77"/>
    </row>
    <row r="22" spans="1:32" s="74" customFormat="1" ht="11.25" customHeight="1">
      <c r="A22" s="70" t="s">
        <v>118</v>
      </c>
      <c r="B22" s="70" t="s">
        <v>119</v>
      </c>
      <c r="C22" s="71">
        <v>15</v>
      </c>
      <c r="D22" s="72">
        <v>15.7</v>
      </c>
      <c r="E22" s="72">
        <v>1046.5</v>
      </c>
      <c r="F22" s="71">
        <v>0</v>
      </c>
      <c r="G22" s="72">
        <v>0</v>
      </c>
      <c r="H22" s="72">
        <v>0</v>
      </c>
      <c r="I22" s="71">
        <v>22</v>
      </c>
      <c r="J22" s="72">
        <v>27.7</v>
      </c>
      <c r="K22" s="72">
        <v>1259.4000000000001</v>
      </c>
      <c r="AF22" s="77"/>
    </row>
    <row r="23" spans="1:32" s="74" customFormat="1" ht="11.25" customHeight="1">
      <c r="A23" s="70" t="s">
        <v>120</v>
      </c>
      <c r="B23" s="70" t="s">
        <v>121</v>
      </c>
      <c r="C23" s="71">
        <v>3</v>
      </c>
      <c r="D23" s="72">
        <v>3.1</v>
      </c>
      <c r="E23" s="72">
        <v>1046.5</v>
      </c>
      <c r="F23" s="71">
        <v>0</v>
      </c>
      <c r="G23" s="72">
        <v>0</v>
      </c>
      <c r="H23" s="72">
        <v>0</v>
      </c>
      <c r="I23" s="71">
        <v>13</v>
      </c>
      <c r="J23" s="72">
        <v>16.399999999999999</v>
      </c>
      <c r="K23" s="72">
        <v>1259.4000000000001</v>
      </c>
      <c r="AF23" s="77"/>
    </row>
    <row r="24" spans="1:32" s="74" customFormat="1" ht="11.25" customHeight="1">
      <c r="A24" s="70" t="s">
        <v>122</v>
      </c>
      <c r="B24" s="70" t="s">
        <v>123</v>
      </c>
      <c r="C24" s="71">
        <v>6</v>
      </c>
      <c r="D24" s="72">
        <v>6.3</v>
      </c>
      <c r="E24" s="72">
        <v>1046.5</v>
      </c>
      <c r="F24" s="71">
        <v>0</v>
      </c>
      <c r="G24" s="72">
        <v>0</v>
      </c>
      <c r="H24" s="72">
        <v>0</v>
      </c>
      <c r="I24" s="71">
        <v>33</v>
      </c>
      <c r="J24" s="72">
        <v>41.5</v>
      </c>
      <c r="K24" s="72">
        <v>1259.4000000000001</v>
      </c>
      <c r="AF24" s="77"/>
    </row>
    <row r="25" spans="1:32" ht="11.25" customHeight="1">
      <c r="A25" s="60" t="s">
        <v>124</v>
      </c>
      <c r="B25" s="60" t="s">
        <v>125</v>
      </c>
      <c r="C25" s="71">
        <v>3</v>
      </c>
      <c r="D25" s="72">
        <v>3.1</v>
      </c>
      <c r="E25" s="62">
        <v>1046.5</v>
      </c>
      <c r="F25" s="71">
        <v>0</v>
      </c>
      <c r="G25" s="72">
        <v>0</v>
      </c>
      <c r="H25" s="62">
        <v>0</v>
      </c>
      <c r="I25" s="71">
        <v>30</v>
      </c>
      <c r="J25" s="72">
        <v>37.799999999999997</v>
      </c>
      <c r="K25" s="62">
        <v>1258.9000000000001</v>
      </c>
    </row>
    <row r="26" spans="1:32" ht="11.25" customHeight="1">
      <c r="A26" s="131" t="s">
        <v>126</v>
      </c>
      <c r="B26" s="132"/>
      <c r="C26" s="71">
        <v>48</v>
      </c>
      <c r="D26" s="62">
        <v>50.3</v>
      </c>
      <c r="E26" s="62">
        <v>1047.2</v>
      </c>
      <c r="F26" s="71">
        <v>6</v>
      </c>
      <c r="G26" s="72">
        <v>7</v>
      </c>
      <c r="H26" s="62">
        <v>1163.5</v>
      </c>
      <c r="I26" s="71">
        <v>180</v>
      </c>
      <c r="J26" s="72">
        <v>226.7</v>
      </c>
      <c r="K26" s="62">
        <v>1259.2</v>
      </c>
    </row>
    <row r="28" spans="1:32" ht="20.25" customHeight="1">
      <c r="A28" s="129" t="s">
        <v>104</v>
      </c>
      <c r="B28" s="129" t="s">
        <v>105</v>
      </c>
      <c r="C28" s="134" t="s">
        <v>52</v>
      </c>
      <c r="D28" s="135"/>
      <c r="E28" s="135"/>
      <c r="F28" s="134" t="s">
        <v>54</v>
      </c>
      <c r="G28" s="135"/>
      <c r="H28" s="135"/>
      <c r="I28" s="134" t="s">
        <v>56</v>
      </c>
      <c r="J28" s="135"/>
      <c r="K28" s="13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32" ht="12.75" customHeight="1">
      <c r="A29" s="133"/>
      <c r="B29" s="133"/>
      <c r="C29" s="129" t="s">
        <v>107</v>
      </c>
      <c r="D29" s="129" t="s">
        <v>108</v>
      </c>
      <c r="E29" s="129" t="s">
        <v>109</v>
      </c>
      <c r="F29" s="129" t="s">
        <v>107</v>
      </c>
      <c r="G29" s="129" t="s">
        <v>108</v>
      </c>
      <c r="H29" s="129" t="s">
        <v>109</v>
      </c>
      <c r="I29" s="129" t="s">
        <v>107</v>
      </c>
      <c r="J29" s="129" t="s">
        <v>108</v>
      </c>
      <c r="K29" s="129" t="s">
        <v>109</v>
      </c>
    </row>
    <row r="30" spans="1:32" ht="43.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32" s="74" customFormat="1" ht="11.25" customHeight="1">
      <c r="A31" s="70" t="s">
        <v>110</v>
      </c>
      <c r="B31" s="70" t="s">
        <v>111</v>
      </c>
      <c r="C31" s="71">
        <v>7</v>
      </c>
      <c r="D31" s="72">
        <v>9.4</v>
      </c>
      <c r="E31" s="72">
        <v>1343.9</v>
      </c>
      <c r="F31" s="71">
        <v>7</v>
      </c>
      <c r="G31" s="72">
        <v>10.1</v>
      </c>
      <c r="H31" s="72">
        <v>1444</v>
      </c>
      <c r="I31" s="71">
        <v>2</v>
      </c>
      <c r="J31" s="72">
        <v>3.3</v>
      </c>
      <c r="K31" s="72">
        <v>1627.4</v>
      </c>
      <c r="AF31" s="77"/>
    </row>
    <row r="32" spans="1:32" s="74" customFormat="1" ht="11.25" customHeight="1">
      <c r="A32" s="70" t="s">
        <v>112</v>
      </c>
      <c r="B32" s="70" t="s">
        <v>113</v>
      </c>
      <c r="C32" s="71">
        <v>0</v>
      </c>
      <c r="D32" s="72">
        <v>0</v>
      </c>
      <c r="E32" s="72">
        <v>0</v>
      </c>
      <c r="F32" s="71">
        <v>0</v>
      </c>
      <c r="G32" s="72">
        <v>0</v>
      </c>
      <c r="H32" s="72">
        <v>0</v>
      </c>
      <c r="I32" s="71">
        <v>7</v>
      </c>
      <c r="J32" s="72">
        <v>12</v>
      </c>
      <c r="K32" s="72">
        <v>1711.2</v>
      </c>
      <c r="AF32" s="77"/>
    </row>
    <row r="33" spans="1:32" s="74" customFormat="1" ht="11.25" customHeight="1">
      <c r="A33" s="70" t="s">
        <v>114</v>
      </c>
      <c r="B33" s="70" t="s">
        <v>115</v>
      </c>
      <c r="C33" s="71">
        <v>0</v>
      </c>
      <c r="D33" s="72">
        <v>0</v>
      </c>
      <c r="E33" s="72">
        <v>0</v>
      </c>
      <c r="F33" s="71">
        <v>0</v>
      </c>
      <c r="G33" s="72">
        <v>0</v>
      </c>
      <c r="H33" s="72">
        <v>0</v>
      </c>
      <c r="I33" s="71">
        <v>0</v>
      </c>
      <c r="J33" s="72">
        <v>0</v>
      </c>
      <c r="K33" s="72">
        <v>0</v>
      </c>
      <c r="AF33" s="77"/>
    </row>
    <row r="34" spans="1:32" s="74" customFormat="1" ht="11.25" customHeight="1">
      <c r="A34" s="70" t="s">
        <v>116</v>
      </c>
      <c r="B34" s="70" t="s">
        <v>117</v>
      </c>
      <c r="C34" s="71">
        <v>0</v>
      </c>
      <c r="D34" s="72">
        <v>0</v>
      </c>
      <c r="E34" s="72">
        <v>0</v>
      </c>
      <c r="F34" s="71">
        <v>0</v>
      </c>
      <c r="G34" s="72">
        <v>0</v>
      </c>
      <c r="H34" s="72">
        <v>0</v>
      </c>
      <c r="I34" s="71">
        <v>2</v>
      </c>
      <c r="J34" s="72">
        <v>3</v>
      </c>
      <c r="K34" s="72">
        <v>1504</v>
      </c>
      <c r="AF34" s="77"/>
    </row>
    <row r="35" spans="1:32" s="74" customFormat="1" ht="11.25" customHeight="1">
      <c r="A35" s="70" t="s">
        <v>118</v>
      </c>
      <c r="B35" s="70" t="s">
        <v>119</v>
      </c>
      <c r="C35" s="71">
        <v>4</v>
      </c>
      <c r="D35" s="72">
        <v>5.3</v>
      </c>
      <c r="E35" s="72">
        <v>1337.2</v>
      </c>
      <c r="F35" s="71">
        <v>0</v>
      </c>
      <c r="G35" s="72">
        <v>0</v>
      </c>
      <c r="H35" s="72">
        <v>0</v>
      </c>
      <c r="I35" s="71">
        <v>4</v>
      </c>
      <c r="J35" s="72">
        <v>6.4</v>
      </c>
      <c r="K35" s="72">
        <v>1590.8</v>
      </c>
      <c r="AF35" s="77"/>
    </row>
    <row r="36" spans="1:32" s="74" customFormat="1" ht="11.25" customHeight="1">
      <c r="A36" s="70" t="s">
        <v>120</v>
      </c>
      <c r="B36" s="70" t="s">
        <v>121</v>
      </c>
      <c r="C36" s="71">
        <v>1</v>
      </c>
      <c r="D36" s="72">
        <v>1.4</v>
      </c>
      <c r="E36" s="72">
        <v>1362.4</v>
      </c>
      <c r="F36" s="71">
        <v>3</v>
      </c>
      <c r="G36" s="72">
        <v>4.4000000000000004</v>
      </c>
      <c r="H36" s="72">
        <v>1469.4</v>
      </c>
      <c r="I36" s="71">
        <v>1</v>
      </c>
      <c r="J36" s="72">
        <v>1.8</v>
      </c>
      <c r="K36" s="72">
        <v>1769</v>
      </c>
      <c r="AF36" s="77"/>
    </row>
    <row r="37" spans="1:32" s="74" customFormat="1" ht="11.25" customHeight="1">
      <c r="A37" s="70" t="s">
        <v>122</v>
      </c>
      <c r="B37" s="70" t="s">
        <v>123</v>
      </c>
      <c r="C37" s="71">
        <v>0</v>
      </c>
      <c r="D37" s="72">
        <v>0</v>
      </c>
      <c r="E37" s="72">
        <v>0</v>
      </c>
      <c r="F37" s="71">
        <v>0</v>
      </c>
      <c r="G37" s="72">
        <v>0</v>
      </c>
      <c r="H37" s="72">
        <v>0</v>
      </c>
      <c r="I37" s="71">
        <v>2</v>
      </c>
      <c r="J37" s="72">
        <v>3.2</v>
      </c>
      <c r="K37" s="72">
        <v>1625.6</v>
      </c>
      <c r="AF37" s="77"/>
    </row>
    <row r="38" spans="1:32" s="74" customFormat="1" ht="11.25" customHeight="1">
      <c r="A38" s="70" t="s">
        <v>124</v>
      </c>
      <c r="B38" s="70" t="s">
        <v>125</v>
      </c>
      <c r="C38" s="71">
        <v>2</v>
      </c>
      <c r="D38" s="72">
        <v>2.6</v>
      </c>
      <c r="E38" s="72">
        <v>1313</v>
      </c>
      <c r="F38" s="71">
        <v>0</v>
      </c>
      <c r="G38" s="72">
        <v>0</v>
      </c>
      <c r="H38" s="72">
        <v>0</v>
      </c>
      <c r="I38" s="71">
        <v>0</v>
      </c>
      <c r="J38" s="72">
        <v>0</v>
      </c>
      <c r="K38" s="72">
        <v>0</v>
      </c>
      <c r="AF38" s="77"/>
    </row>
    <row r="39" spans="1:32" ht="11.25" customHeight="1">
      <c r="A39" s="131" t="s">
        <v>126</v>
      </c>
      <c r="B39" s="132"/>
      <c r="C39" s="71">
        <v>14</v>
      </c>
      <c r="D39" s="72">
        <v>18.7</v>
      </c>
      <c r="E39" s="62">
        <v>1338.9</v>
      </c>
      <c r="F39" s="71">
        <v>10</v>
      </c>
      <c r="G39" s="72">
        <v>14.5</v>
      </c>
      <c r="H39" s="62">
        <v>1451.6</v>
      </c>
      <c r="I39" s="71">
        <v>18</v>
      </c>
      <c r="J39" s="62">
        <v>29.6</v>
      </c>
      <c r="K39" s="62">
        <v>1645.8</v>
      </c>
    </row>
    <row r="41" spans="1:32" ht="21" customHeight="1">
      <c r="A41" s="129" t="s">
        <v>104</v>
      </c>
      <c r="B41" s="129" t="s">
        <v>105</v>
      </c>
      <c r="C41" s="134" t="s">
        <v>58</v>
      </c>
      <c r="D41" s="135"/>
      <c r="E41" s="135"/>
      <c r="F41" s="134" t="s">
        <v>60</v>
      </c>
      <c r="G41" s="135"/>
      <c r="H41" s="135"/>
      <c r="I41" s="134" t="s">
        <v>62</v>
      </c>
      <c r="J41" s="135"/>
      <c r="K41" s="13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32" ht="12.75" customHeight="1">
      <c r="A42" s="133"/>
      <c r="B42" s="133"/>
      <c r="C42" s="129" t="s">
        <v>107</v>
      </c>
      <c r="D42" s="129" t="s">
        <v>108</v>
      </c>
      <c r="E42" s="129" t="s">
        <v>109</v>
      </c>
      <c r="F42" s="129" t="s">
        <v>107</v>
      </c>
      <c r="G42" s="129" t="s">
        <v>108</v>
      </c>
      <c r="H42" s="129" t="s">
        <v>109</v>
      </c>
      <c r="I42" s="129" t="s">
        <v>107</v>
      </c>
      <c r="J42" s="129" t="s">
        <v>108</v>
      </c>
      <c r="K42" s="129" t="s">
        <v>109</v>
      </c>
    </row>
    <row r="43" spans="1:32" ht="40.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</row>
    <row r="44" spans="1:32" s="74" customFormat="1" ht="11.25" customHeight="1">
      <c r="A44" s="70" t="s">
        <v>110</v>
      </c>
      <c r="B44" s="70" t="s">
        <v>111</v>
      </c>
      <c r="C44" s="71">
        <v>10463</v>
      </c>
      <c r="D44" s="72">
        <v>27279.200000000001</v>
      </c>
      <c r="E44" s="72">
        <v>2607.1999999999998</v>
      </c>
      <c r="F44" s="71">
        <v>3622</v>
      </c>
      <c r="G44" s="72">
        <v>12608</v>
      </c>
      <c r="H44" s="72">
        <v>3480.9</v>
      </c>
      <c r="I44" s="71">
        <v>2762</v>
      </c>
      <c r="J44" s="72">
        <v>12369</v>
      </c>
      <c r="K44" s="72">
        <v>4478.3</v>
      </c>
      <c r="AF44" s="77"/>
    </row>
    <row r="45" spans="1:32" s="74" customFormat="1" ht="11.25" customHeight="1">
      <c r="A45" s="70" t="s">
        <v>112</v>
      </c>
      <c r="B45" s="70" t="s">
        <v>113</v>
      </c>
      <c r="C45" s="71">
        <v>1275</v>
      </c>
      <c r="D45" s="72">
        <v>3358</v>
      </c>
      <c r="E45" s="72">
        <v>2633.7</v>
      </c>
      <c r="F45" s="71">
        <v>324</v>
      </c>
      <c r="G45" s="72">
        <v>1123.2</v>
      </c>
      <c r="H45" s="72">
        <v>3466.8</v>
      </c>
      <c r="I45" s="71">
        <v>263</v>
      </c>
      <c r="J45" s="72">
        <v>1178.5</v>
      </c>
      <c r="K45" s="72">
        <v>4481.1000000000004</v>
      </c>
      <c r="AF45" s="77"/>
    </row>
    <row r="46" spans="1:32" s="74" customFormat="1" ht="11.25" customHeight="1">
      <c r="A46" s="70" t="s">
        <v>114</v>
      </c>
      <c r="B46" s="70" t="s">
        <v>115</v>
      </c>
      <c r="C46" s="71">
        <v>1846</v>
      </c>
      <c r="D46" s="72">
        <v>4776.8999999999996</v>
      </c>
      <c r="E46" s="72">
        <v>2587.6999999999998</v>
      </c>
      <c r="F46" s="71">
        <v>453</v>
      </c>
      <c r="G46" s="72">
        <v>1571.1</v>
      </c>
      <c r="H46" s="72">
        <v>3468.2</v>
      </c>
      <c r="I46" s="71">
        <v>317</v>
      </c>
      <c r="J46" s="72">
        <v>1427.5</v>
      </c>
      <c r="K46" s="72">
        <v>4503.1000000000004</v>
      </c>
      <c r="AF46" s="77"/>
    </row>
    <row r="47" spans="1:32" s="74" customFormat="1" ht="11.25" customHeight="1">
      <c r="A47" s="70" t="s">
        <v>116</v>
      </c>
      <c r="B47" s="70" t="s">
        <v>117</v>
      </c>
      <c r="C47" s="71">
        <v>2242</v>
      </c>
      <c r="D47" s="72">
        <v>5864.7</v>
      </c>
      <c r="E47" s="72">
        <v>2615.8000000000002</v>
      </c>
      <c r="F47" s="71">
        <v>435</v>
      </c>
      <c r="G47" s="72">
        <v>1510.8</v>
      </c>
      <c r="H47" s="72">
        <v>3473.2</v>
      </c>
      <c r="I47" s="71">
        <v>313</v>
      </c>
      <c r="J47" s="72">
        <v>1393.2</v>
      </c>
      <c r="K47" s="72">
        <v>4451.1000000000004</v>
      </c>
      <c r="AF47" s="77"/>
    </row>
    <row r="48" spans="1:32" s="74" customFormat="1" ht="11.25" customHeight="1">
      <c r="A48" s="70" t="s">
        <v>118</v>
      </c>
      <c r="B48" s="70" t="s">
        <v>119</v>
      </c>
      <c r="C48" s="71">
        <v>3371</v>
      </c>
      <c r="D48" s="72">
        <v>8798.4</v>
      </c>
      <c r="E48" s="72">
        <v>2610</v>
      </c>
      <c r="F48" s="71">
        <v>767</v>
      </c>
      <c r="G48" s="72">
        <v>2653.9</v>
      </c>
      <c r="H48" s="72">
        <v>3460.1</v>
      </c>
      <c r="I48" s="71">
        <v>570</v>
      </c>
      <c r="J48" s="72">
        <v>2540.1</v>
      </c>
      <c r="K48" s="72">
        <v>4456.3</v>
      </c>
      <c r="AF48" s="77"/>
    </row>
    <row r="49" spans="1:32" s="74" customFormat="1" ht="11.25" customHeight="1">
      <c r="A49" s="70" t="s">
        <v>120</v>
      </c>
      <c r="B49" s="70" t="s">
        <v>121</v>
      </c>
      <c r="C49" s="71">
        <v>1954</v>
      </c>
      <c r="D49" s="72">
        <v>5081.6000000000004</v>
      </c>
      <c r="E49" s="72">
        <v>2600.6</v>
      </c>
      <c r="F49" s="71">
        <v>466</v>
      </c>
      <c r="G49" s="72">
        <v>1607.2</v>
      </c>
      <c r="H49" s="72">
        <v>3448.9</v>
      </c>
      <c r="I49" s="71">
        <v>396</v>
      </c>
      <c r="J49" s="72">
        <v>1766.1</v>
      </c>
      <c r="K49" s="72">
        <v>4459.8999999999996</v>
      </c>
      <c r="AF49" s="77"/>
    </row>
    <row r="50" spans="1:32" s="74" customFormat="1" ht="11.25" customHeight="1">
      <c r="A50" s="70" t="s">
        <v>122</v>
      </c>
      <c r="B50" s="70" t="s">
        <v>123</v>
      </c>
      <c r="C50" s="71">
        <v>3245</v>
      </c>
      <c r="D50" s="72">
        <v>8413.9</v>
      </c>
      <c r="E50" s="72">
        <v>2592.9</v>
      </c>
      <c r="F50" s="71">
        <v>631</v>
      </c>
      <c r="G50" s="72">
        <v>2190.9</v>
      </c>
      <c r="H50" s="72">
        <v>3472.2</v>
      </c>
      <c r="I50" s="71">
        <v>457</v>
      </c>
      <c r="J50" s="72">
        <v>2048.8000000000002</v>
      </c>
      <c r="K50" s="72">
        <v>4483.1000000000004</v>
      </c>
      <c r="AF50" s="77"/>
    </row>
    <row r="51" spans="1:32" ht="11.25" customHeight="1">
      <c r="A51" s="60" t="s">
        <v>124</v>
      </c>
      <c r="B51" s="60" t="s">
        <v>125</v>
      </c>
      <c r="C51" s="71">
        <v>4725</v>
      </c>
      <c r="D51" s="72">
        <v>12116.2</v>
      </c>
      <c r="E51" s="62">
        <v>2564.3000000000002</v>
      </c>
      <c r="F51" s="71">
        <v>946</v>
      </c>
      <c r="G51" s="72">
        <v>3276.2</v>
      </c>
      <c r="H51" s="62">
        <v>3463.2</v>
      </c>
      <c r="I51" s="71">
        <v>733</v>
      </c>
      <c r="J51" s="72">
        <v>3288.2</v>
      </c>
      <c r="K51" s="72">
        <v>4485.8999999999996</v>
      </c>
    </row>
    <row r="52" spans="1:32" ht="11.25" customHeight="1">
      <c r="A52" s="131" t="s">
        <v>126</v>
      </c>
      <c r="B52" s="132"/>
      <c r="C52" s="71">
        <v>29121</v>
      </c>
      <c r="D52" s="62">
        <v>75689</v>
      </c>
      <c r="E52" s="62">
        <v>2599.1</v>
      </c>
      <c r="F52" s="61">
        <v>7644</v>
      </c>
      <c r="G52" s="62">
        <v>26541.4</v>
      </c>
      <c r="H52" s="62">
        <v>3472.2</v>
      </c>
      <c r="I52" s="71">
        <v>5811</v>
      </c>
      <c r="J52" s="72">
        <v>26011.4</v>
      </c>
      <c r="K52" s="72">
        <v>4476.2</v>
      </c>
    </row>
    <row r="54" spans="1:32" ht="19.5" customHeight="1">
      <c r="A54" s="129" t="s">
        <v>104</v>
      </c>
      <c r="B54" s="129" t="s">
        <v>105</v>
      </c>
      <c r="C54" s="134" t="s">
        <v>64</v>
      </c>
      <c r="D54" s="135"/>
      <c r="E54" s="135"/>
      <c r="F54" s="134" t="s">
        <v>66</v>
      </c>
      <c r="G54" s="135"/>
      <c r="H54" s="13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32" ht="12.75" customHeight="1">
      <c r="A55" s="133"/>
      <c r="B55" s="133"/>
      <c r="C55" s="129" t="s">
        <v>107</v>
      </c>
      <c r="D55" s="129" t="s">
        <v>108</v>
      </c>
      <c r="E55" s="129" t="s">
        <v>109</v>
      </c>
      <c r="F55" s="129" t="s">
        <v>107</v>
      </c>
      <c r="G55" s="129" t="s">
        <v>108</v>
      </c>
      <c r="H55" s="129" t="s">
        <v>109</v>
      </c>
    </row>
    <row r="56" spans="1:32" ht="48" customHeight="1">
      <c r="A56" s="130"/>
      <c r="B56" s="130"/>
      <c r="C56" s="130"/>
      <c r="D56" s="130"/>
      <c r="E56" s="130"/>
      <c r="F56" s="130"/>
      <c r="G56" s="130"/>
      <c r="H56" s="130"/>
    </row>
    <row r="57" spans="1:32" s="74" customFormat="1" ht="11.25" customHeight="1">
      <c r="A57" s="70" t="s">
        <v>110</v>
      </c>
      <c r="B57" s="70" t="s">
        <v>111</v>
      </c>
      <c r="C57" s="71">
        <v>4980</v>
      </c>
      <c r="D57" s="72">
        <v>33488</v>
      </c>
      <c r="E57" s="72">
        <v>6724.5</v>
      </c>
      <c r="F57" s="71">
        <v>1277</v>
      </c>
      <c r="G57" s="72">
        <v>18231.7</v>
      </c>
      <c r="H57" s="72">
        <v>14277</v>
      </c>
      <c r="AF57" s="77"/>
    </row>
    <row r="58" spans="1:32" s="74" customFormat="1" ht="11.25" customHeight="1">
      <c r="A58" s="70" t="s">
        <v>112</v>
      </c>
      <c r="B58" s="70" t="s">
        <v>113</v>
      </c>
      <c r="C58" s="71">
        <v>419</v>
      </c>
      <c r="D58" s="72">
        <v>2710.7</v>
      </c>
      <c r="E58" s="72">
        <v>6469.5</v>
      </c>
      <c r="F58" s="71">
        <v>37</v>
      </c>
      <c r="G58" s="72">
        <v>511.1</v>
      </c>
      <c r="H58" s="72">
        <v>13812.4</v>
      </c>
      <c r="AF58" s="77"/>
    </row>
    <row r="59" spans="1:32" s="74" customFormat="1" ht="11.25" customHeight="1">
      <c r="A59" s="70" t="s">
        <v>114</v>
      </c>
      <c r="B59" s="70" t="s">
        <v>115</v>
      </c>
      <c r="C59" s="71">
        <v>542</v>
      </c>
      <c r="D59" s="72">
        <v>3538</v>
      </c>
      <c r="E59" s="72">
        <v>6527.6</v>
      </c>
      <c r="F59" s="71">
        <v>67</v>
      </c>
      <c r="G59" s="72">
        <v>858.7</v>
      </c>
      <c r="H59" s="72">
        <v>12816.7</v>
      </c>
      <c r="AF59" s="77"/>
    </row>
    <row r="60" spans="1:32" s="74" customFormat="1" ht="11.25" customHeight="1">
      <c r="A60" s="70" t="s">
        <v>116</v>
      </c>
      <c r="B60" s="70" t="s">
        <v>117</v>
      </c>
      <c r="C60" s="71">
        <v>467</v>
      </c>
      <c r="D60" s="72">
        <v>3037.6</v>
      </c>
      <c r="E60" s="72">
        <v>6504.4</v>
      </c>
      <c r="F60" s="71">
        <v>45</v>
      </c>
      <c r="G60" s="72">
        <v>579.70000000000005</v>
      </c>
      <c r="H60" s="72">
        <v>12883</v>
      </c>
      <c r="AF60" s="77"/>
    </row>
    <row r="61" spans="1:32" s="74" customFormat="1" ht="11.25" customHeight="1">
      <c r="A61" s="70" t="s">
        <v>118</v>
      </c>
      <c r="B61" s="70" t="s">
        <v>119</v>
      </c>
      <c r="C61" s="71">
        <v>831</v>
      </c>
      <c r="D61" s="72">
        <v>5386.6</v>
      </c>
      <c r="E61" s="72">
        <v>6482.1</v>
      </c>
      <c r="F61" s="71">
        <v>100</v>
      </c>
      <c r="G61" s="72">
        <v>1268.0999999999999</v>
      </c>
      <c r="H61" s="72">
        <v>12680.6</v>
      </c>
      <c r="AF61" s="77"/>
    </row>
    <row r="62" spans="1:32" s="74" customFormat="1" ht="11.25" customHeight="1">
      <c r="A62" s="70" t="s">
        <v>120</v>
      </c>
      <c r="B62" s="70" t="s">
        <v>121</v>
      </c>
      <c r="C62" s="71">
        <v>608</v>
      </c>
      <c r="D62" s="72">
        <v>4024.9</v>
      </c>
      <c r="E62" s="72">
        <v>6619.8</v>
      </c>
      <c r="F62" s="71">
        <v>82</v>
      </c>
      <c r="G62" s="72">
        <v>1088.3</v>
      </c>
      <c r="H62" s="72">
        <v>13272.3</v>
      </c>
      <c r="AF62" s="77"/>
    </row>
    <row r="63" spans="1:32" s="74" customFormat="1" ht="11.25" customHeight="1">
      <c r="A63" s="70" t="s">
        <v>122</v>
      </c>
      <c r="B63" s="70" t="s">
        <v>123</v>
      </c>
      <c r="C63" s="71">
        <v>774</v>
      </c>
      <c r="D63" s="72">
        <v>5086.8999999999996</v>
      </c>
      <c r="E63" s="72">
        <v>6572.2</v>
      </c>
      <c r="F63" s="71">
        <v>121</v>
      </c>
      <c r="G63" s="72">
        <v>1542.5</v>
      </c>
      <c r="H63" s="72">
        <v>12747.7</v>
      </c>
      <c r="AF63" s="77"/>
    </row>
    <row r="64" spans="1:32" ht="11.25" customHeight="1">
      <c r="A64" s="60" t="s">
        <v>124</v>
      </c>
      <c r="B64" s="60" t="s">
        <v>125</v>
      </c>
      <c r="C64" s="71">
        <v>1366</v>
      </c>
      <c r="D64" s="72">
        <v>8853.6</v>
      </c>
      <c r="E64" s="62">
        <v>6481.4</v>
      </c>
      <c r="F64" s="71">
        <v>148</v>
      </c>
      <c r="G64" s="72">
        <v>2026.2</v>
      </c>
      <c r="H64" s="62">
        <v>13690.5</v>
      </c>
    </row>
    <row r="65" spans="1:8" ht="11.25" customHeight="1">
      <c r="A65" s="131" t="s">
        <v>126</v>
      </c>
      <c r="B65" s="132"/>
      <c r="C65" s="71">
        <v>9987</v>
      </c>
      <c r="D65" s="62">
        <v>66126.2</v>
      </c>
      <c r="E65" s="62">
        <v>6621.2</v>
      </c>
      <c r="F65" s="71">
        <v>1877</v>
      </c>
      <c r="G65" s="72">
        <v>26106.3</v>
      </c>
      <c r="H65" s="62">
        <v>13908.5</v>
      </c>
    </row>
  </sheetData>
  <mergeCells count="72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A28:A30"/>
    <mergeCell ref="B28:B30"/>
    <mergeCell ref="C28:E28"/>
    <mergeCell ref="F28:H28"/>
    <mergeCell ref="I28:K28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F55:F56"/>
    <mergeCell ref="G55:G56"/>
    <mergeCell ref="H55:H56"/>
    <mergeCell ref="A65:B65"/>
    <mergeCell ref="J42:J43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39"/>
  <sheetViews>
    <sheetView topLeftCell="A19" workbookViewId="0">
      <selection activeCell="D31" sqref="D31:D38"/>
    </sheetView>
  </sheetViews>
  <sheetFormatPr defaultColWidth="9.33203125" defaultRowHeight="11.25" customHeight="1"/>
  <cols>
    <col min="1" max="1" width="3.6640625" style="49" customWidth="1"/>
    <col min="2" max="2" width="33" style="49" customWidth="1"/>
    <col min="3" max="3" width="11" style="49" customWidth="1"/>
    <col min="4" max="4" width="14.1640625" style="49" customWidth="1"/>
    <col min="5" max="5" width="10.33203125" style="49" customWidth="1"/>
    <col min="6" max="6" width="11" style="49" customWidth="1"/>
    <col min="7" max="7" width="14.1640625" style="49" customWidth="1"/>
    <col min="8" max="8" width="10.33203125" style="49" customWidth="1"/>
    <col min="9" max="9" width="11" style="49" customWidth="1"/>
    <col min="10" max="10" width="14.1640625" style="47" customWidth="1"/>
    <col min="11" max="11" width="10.33203125" style="64" customWidth="1"/>
    <col min="12" max="12" width="9.1640625" style="48" customWidth="1"/>
    <col min="13" max="13" width="31.33203125" style="65" customWidth="1"/>
    <col min="14" max="16384" width="9.33203125" style="49"/>
  </cols>
  <sheetData>
    <row r="1" spans="1:13" ht="11.25" customHeight="1">
      <c r="A1" s="137" t="s">
        <v>143</v>
      </c>
      <c r="B1" s="137"/>
      <c r="C1" s="137"/>
      <c r="D1" s="137"/>
      <c r="E1" s="137"/>
      <c r="F1" s="137"/>
      <c r="G1" s="56"/>
    </row>
    <row r="2" spans="1:13" ht="23.25" customHeight="1">
      <c r="A2" s="129" t="s">
        <v>104</v>
      </c>
      <c r="B2" s="129" t="s">
        <v>105</v>
      </c>
      <c r="C2" s="134" t="s">
        <v>106</v>
      </c>
      <c r="D2" s="135"/>
      <c r="E2" s="136"/>
      <c r="F2" s="134" t="s">
        <v>128</v>
      </c>
      <c r="G2" s="135"/>
      <c r="H2" s="136"/>
      <c r="I2" s="134" t="s">
        <v>129</v>
      </c>
      <c r="J2" s="135"/>
      <c r="K2" s="136"/>
    </row>
    <row r="3" spans="1:13" ht="28.5" customHeight="1">
      <c r="A3" s="133"/>
      <c r="B3" s="133"/>
      <c r="C3" s="129" t="s">
        <v>107</v>
      </c>
      <c r="D3" s="129" t="s">
        <v>108</v>
      </c>
      <c r="E3" s="129" t="s">
        <v>109</v>
      </c>
      <c r="F3" s="129" t="s">
        <v>107</v>
      </c>
      <c r="G3" s="129" t="s">
        <v>108</v>
      </c>
      <c r="H3" s="129" t="s">
        <v>109</v>
      </c>
      <c r="I3" s="129" t="s">
        <v>107</v>
      </c>
      <c r="J3" s="129" t="s">
        <v>108</v>
      </c>
      <c r="K3" s="129" t="s">
        <v>109</v>
      </c>
    </row>
    <row r="4" spans="1:13" ht="21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3" s="74" customFormat="1" ht="12.75" customHeight="1">
      <c r="A5" s="70" t="s">
        <v>110</v>
      </c>
      <c r="B5" s="70" t="s">
        <v>111</v>
      </c>
      <c r="C5" s="78">
        <v>23193</v>
      </c>
      <c r="D5" s="72">
        <v>104081.1</v>
      </c>
      <c r="E5" s="81">
        <v>4487.7</v>
      </c>
      <c r="F5" s="78">
        <v>16355</v>
      </c>
      <c r="G5" s="79">
        <v>79887</v>
      </c>
      <c r="H5" s="79">
        <v>4884.6000000000004</v>
      </c>
      <c r="I5" s="78">
        <v>5643</v>
      </c>
      <c r="J5" s="79">
        <v>18711.400000000001</v>
      </c>
      <c r="K5" s="79">
        <v>3315.9</v>
      </c>
      <c r="L5" s="80"/>
      <c r="M5" s="80"/>
    </row>
    <row r="6" spans="1:13" s="74" customFormat="1" ht="12.75" customHeight="1">
      <c r="A6" s="70" t="s">
        <v>112</v>
      </c>
      <c r="B6" s="70" t="s">
        <v>113</v>
      </c>
      <c r="C6" s="78">
        <v>2339</v>
      </c>
      <c r="D6" s="79">
        <v>8910.5</v>
      </c>
      <c r="E6" s="81">
        <v>3809.5</v>
      </c>
      <c r="F6" s="78">
        <v>1504</v>
      </c>
      <c r="G6" s="79">
        <v>6383.7</v>
      </c>
      <c r="H6" s="79">
        <v>4244.5</v>
      </c>
      <c r="I6" s="78">
        <v>671</v>
      </c>
      <c r="J6" s="79">
        <v>2088.5</v>
      </c>
      <c r="K6" s="79">
        <v>3112.5</v>
      </c>
      <c r="L6" s="80"/>
      <c r="M6" s="80"/>
    </row>
    <row r="7" spans="1:13" s="74" customFormat="1" ht="12.75" customHeight="1">
      <c r="A7" s="70" t="s">
        <v>114</v>
      </c>
      <c r="B7" s="70" t="s">
        <v>115</v>
      </c>
      <c r="C7" s="78">
        <v>3234</v>
      </c>
      <c r="D7" s="79">
        <v>12183.3</v>
      </c>
      <c r="E7" s="81">
        <v>3767.3</v>
      </c>
      <c r="F7" s="78">
        <v>2141</v>
      </c>
      <c r="G7" s="79">
        <v>8854.2999999999993</v>
      </c>
      <c r="H7" s="79">
        <v>4135.6000000000004</v>
      </c>
      <c r="I7" s="78">
        <v>923</v>
      </c>
      <c r="J7" s="79">
        <v>2851.9</v>
      </c>
      <c r="K7" s="79">
        <v>3089.8</v>
      </c>
      <c r="L7" s="80"/>
      <c r="M7" s="80"/>
    </row>
    <row r="8" spans="1:13" s="74" customFormat="1" ht="12.75" customHeight="1">
      <c r="A8" s="70" t="s">
        <v>116</v>
      </c>
      <c r="B8" s="70" t="s">
        <v>117</v>
      </c>
      <c r="C8" s="78">
        <v>3520</v>
      </c>
      <c r="D8" s="79">
        <v>12407.3</v>
      </c>
      <c r="E8" s="81">
        <v>3524.8</v>
      </c>
      <c r="F8" s="78">
        <v>2020</v>
      </c>
      <c r="G8" s="79">
        <v>8115.8</v>
      </c>
      <c r="H8" s="79">
        <v>4017.7</v>
      </c>
      <c r="I8" s="78">
        <v>1288</v>
      </c>
      <c r="J8" s="79">
        <v>3746.9</v>
      </c>
      <c r="K8" s="79">
        <v>2909.1</v>
      </c>
      <c r="L8" s="80"/>
      <c r="M8" s="80"/>
    </row>
    <row r="9" spans="1:13" s="74" customFormat="1" ht="12.75" customHeight="1">
      <c r="A9" s="70" t="s">
        <v>118</v>
      </c>
      <c r="B9" s="70" t="s">
        <v>119</v>
      </c>
      <c r="C9" s="78">
        <v>5690</v>
      </c>
      <c r="D9" s="79">
        <v>20705.3</v>
      </c>
      <c r="E9" s="81">
        <v>3638.9</v>
      </c>
      <c r="F9" s="78">
        <v>3413</v>
      </c>
      <c r="G9" s="79">
        <v>14040.5</v>
      </c>
      <c r="H9" s="79">
        <v>4113.8</v>
      </c>
      <c r="I9" s="78">
        <v>1933</v>
      </c>
      <c r="J9" s="79">
        <v>5793.1</v>
      </c>
      <c r="K9" s="79">
        <v>2997</v>
      </c>
      <c r="L9" s="80"/>
      <c r="M9" s="80"/>
    </row>
    <row r="10" spans="1:13" s="74" customFormat="1" ht="12.75" customHeight="1">
      <c r="A10" s="70" t="s">
        <v>120</v>
      </c>
      <c r="B10" s="70" t="s">
        <v>121</v>
      </c>
      <c r="C10" s="78">
        <v>3527</v>
      </c>
      <c r="D10" s="79">
        <v>13595.2</v>
      </c>
      <c r="E10" s="81">
        <v>3854.6</v>
      </c>
      <c r="F10" s="78">
        <v>2396</v>
      </c>
      <c r="G10" s="79">
        <v>10172</v>
      </c>
      <c r="H10" s="79">
        <v>4245.3999999999996</v>
      </c>
      <c r="I10" s="78">
        <v>891</v>
      </c>
      <c r="J10" s="79">
        <v>2726.1</v>
      </c>
      <c r="K10" s="79">
        <v>3059.6</v>
      </c>
      <c r="L10" s="80"/>
      <c r="M10" s="80"/>
    </row>
    <row r="11" spans="1:13" s="74" customFormat="1" ht="12.75" customHeight="1">
      <c r="A11" s="70" t="s">
        <v>122</v>
      </c>
      <c r="B11" s="70" t="s">
        <v>123</v>
      </c>
      <c r="C11" s="78">
        <v>5269</v>
      </c>
      <c r="D11" s="79">
        <v>19334</v>
      </c>
      <c r="E11" s="81">
        <v>3669.4</v>
      </c>
      <c r="F11" s="78">
        <v>3184</v>
      </c>
      <c r="G11" s="79">
        <v>13035.5</v>
      </c>
      <c r="H11" s="79">
        <v>4094.1</v>
      </c>
      <c r="I11" s="78">
        <v>1745</v>
      </c>
      <c r="J11" s="79">
        <v>5398.7</v>
      </c>
      <c r="K11" s="79">
        <v>3093.8</v>
      </c>
      <c r="L11" s="80"/>
      <c r="M11" s="80"/>
    </row>
    <row r="12" spans="1:13" s="74" customFormat="1" ht="12.75" customHeight="1">
      <c r="A12" s="70" t="s">
        <v>124</v>
      </c>
      <c r="B12" s="70" t="s">
        <v>125</v>
      </c>
      <c r="C12" s="78">
        <v>7953</v>
      </c>
      <c r="D12" s="79">
        <v>29603.9</v>
      </c>
      <c r="E12" s="81">
        <v>3722.4</v>
      </c>
      <c r="F12" s="78">
        <v>5069</v>
      </c>
      <c r="G12" s="79">
        <v>20554.099999999999</v>
      </c>
      <c r="H12" s="79">
        <v>4054.9</v>
      </c>
      <c r="I12" s="78">
        <v>2441</v>
      </c>
      <c r="J12" s="79">
        <v>7707</v>
      </c>
      <c r="K12" s="79">
        <v>3157.3</v>
      </c>
      <c r="L12" s="80"/>
      <c r="M12" s="80"/>
    </row>
    <row r="13" spans="1:13" ht="11.25" customHeight="1">
      <c r="A13" s="131" t="s">
        <v>126</v>
      </c>
      <c r="B13" s="132"/>
      <c r="C13" s="50">
        <v>54725</v>
      </c>
      <c r="D13" s="67">
        <v>220820.6</v>
      </c>
      <c r="E13" s="66">
        <v>4035.14</v>
      </c>
      <c r="F13" s="78">
        <v>36082</v>
      </c>
      <c r="G13" s="67">
        <v>161043</v>
      </c>
      <c r="H13" s="67">
        <v>4463.3</v>
      </c>
      <c r="I13" s="78">
        <v>15535</v>
      </c>
      <c r="J13" s="79">
        <v>49023.6</v>
      </c>
      <c r="K13" s="67">
        <v>3155.7</v>
      </c>
    </row>
    <row r="15" spans="1:13" ht="24" customHeight="1">
      <c r="A15" s="129" t="s">
        <v>104</v>
      </c>
      <c r="B15" s="129" t="s">
        <v>105</v>
      </c>
      <c r="C15" s="134" t="s">
        <v>130</v>
      </c>
      <c r="D15" s="135"/>
      <c r="E15" s="136"/>
      <c r="F15" s="134" t="s">
        <v>131</v>
      </c>
      <c r="G15" s="135"/>
      <c r="H15" s="136"/>
      <c r="I15" s="134" t="s">
        <v>132</v>
      </c>
      <c r="J15" s="135"/>
      <c r="K15" s="136"/>
    </row>
    <row r="16" spans="1:13" ht="12.75" customHeight="1">
      <c r="A16" s="133"/>
      <c r="B16" s="133"/>
      <c r="C16" s="129" t="s">
        <v>107</v>
      </c>
      <c r="D16" s="129" t="s">
        <v>108</v>
      </c>
      <c r="E16" s="129" t="s">
        <v>109</v>
      </c>
      <c r="F16" s="129" t="s">
        <v>107</v>
      </c>
      <c r="G16" s="129" t="s">
        <v>108</v>
      </c>
      <c r="H16" s="129" t="s">
        <v>109</v>
      </c>
      <c r="I16" s="129" t="s">
        <v>107</v>
      </c>
      <c r="J16" s="129" t="s">
        <v>108</v>
      </c>
      <c r="K16" s="129" t="s">
        <v>109</v>
      </c>
    </row>
    <row r="17" spans="1:13" ht="43.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3" s="74" customFormat="1" ht="11.25" customHeight="1">
      <c r="A18" s="70" t="s">
        <v>110</v>
      </c>
      <c r="B18" s="70" t="s">
        <v>111</v>
      </c>
      <c r="C18" s="78">
        <v>678</v>
      </c>
      <c r="D18" s="79">
        <v>2003</v>
      </c>
      <c r="E18" s="79">
        <v>2954.3</v>
      </c>
      <c r="F18" s="78">
        <v>411</v>
      </c>
      <c r="G18" s="79">
        <v>2273</v>
      </c>
      <c r="H18" s="79">
        <v>5530.5</v>
      </c>
      <c r="I18" s="78">
        <v>99</v>
      </c>
      <c r="J18" s="79">
        <v>207.2</v>
      </c>
      <c r="K18" s="79">
        <v>2093</v>
      </c>
      <c r="L18" s="80"/>
      <c r="M18" s="80"/>
    </row>
    <row r="19" spans="1:13" s="74" customFormat="1" ht="11.25" customHeight="1">
      <c r="A19" s="70" t="s">
        <v>112</v>
      </c>
      <c r="B19" s="70" t="s">
        <v>113</v>
      </c>
      <c r="C19" s="78">
        <v>104</v>
      </c>
      <c r="D19" s="79">
        <v>241.2</v>
      </c>
      <c r="E19" s="79">
        <v>2319.3000000000002</v>
      </c>
      <c r="F19" s="78">
        <v>46</v>
      </c>
      <c r="G19" s="79">
        <v>167.8</v>
      </c>
      <c r="H19" s="79">
        <v>3648.8</v>
      </c>
      <c r="I19" s="78">
        <v>14</v>
      </c>
      <c r="J19" s="79">
        <v>29.3</v>
      </c>
      <c r="K19" s="79">
        <v>2093</v>
      </c>
      <c r="L19" s="80"/>
      <c r="M19" s="80"/>
    </row>
    <row r="20" spans="1:13" s="74" customFormat="1" ht="11.25" customHeight="1">
      <c r="A20" s="70" t="s">
        <v>114</v>
      </c>
      <c r="B20" s="70" t="s">
        <v>115</v>
      </c>
      <c r="C20" s="78">
        <v>102</v>
      </c>
      <c r="D20" s="79">
        <v>257.39999999999998</v>
      </c>
      <c r="E20" s="79">
        <v>2523.9</v>
      </c>
      <c r="F20" s="78">
        <v>53</v>
      </c>
      <c r="G20" s="79">
        <v>188.3</v>
      </c>
      <c r="H20" s="79">
        <v>3552.9</v>
      </c>
      <c r="I20" s="78">
        <v>15</v>
      </c>
      <c r="J20" s="79">
        <v>31.4</v>
      </c>
      <c r="K20" s="79">
        <v>2093</v>
      </c>
      <c r="L20" s="80"/>
      <c r="M20" s="80"/>
    </row>
    <row r="21" spans="1:13" s="74" customFormat="1" ht="11.25" customHeight="1">
      <c r="A21" s="70" t="s">
        <v>116</v>
      </c>
      <c r="B21" s="70" t="s">
        <v>117</v>
      </c>
      <c r="C21" s="78">
        <v>130</v>
      </c>
      <c r="D21" s="79">
        <v>301.8</v>
      </c>
      <c r="E21" s="79">
        <v>2321.1</v>
      </c>
      <c r="F21" s="78">
        <v>60</v>
      </c>
      <c r="G21" s="79">
        <v>196.7</v>
      </c>
      <c r="H21" s="79">
        <v>3278.7</v>
      </c>
      <c r="I21" s="78">
        <v>22</v>
      </c>
      <c r="J21" s="79">
        <v>46.1</v>
      </c>
      <c r="K21" s="79">
        <v>2093</v>
      </c>
      <c r="L21" s="80"/>
      <c r="M21" s="80"/>
    </row>
    <row r="22" spans="1:13" s="74" customFormat="1" ht="11.25" customHeight="1">
      <c r="A22" s="70" t="s">
        <v>118</v>
      </c>
      <c r="B22" s="70" t="s">
        <v>119</v>
      </c>
      <c r="C22" s="78">
        <v>231</v>
      </c>
      <c r="D22" s="79">
        <v>507.8</v>
      </c>
      <c r="E22" s="79">
        <v>2198.1999999999998</v>
      </c>
      <c r="F22" s="78">
        <v>90</v>
      </c>
      <c r="G22" s="79">
        <v>315.8</v>
      </c>
      <c r="H22" s="79">
        <v>3508.5</v>
      </c>
      <c r="I22" s="78">
        <v>23</v>
      </c>
      <c r="J22" s="79">
        <v>48.1</v>
      </c>
      <c r="K22" s="79">
        <v>2093</v>
      </c>
      <c r="L22" s="80"/>
      <c r="M22" s="80"/>
    </row>
    <row r="23" spans="1:13" s="74" customFormat="1" ht="11.25" customHeight="1">
      <c r="A23" s="70" t="s">
        <v>120</v>
      </c>
      <c r="B23" s="70" t="s">
        <v>121</v>
      </c>
      <c r="C23" s="78">
        <v>167</v>
      </c>
      <c r="D23" s="79">
        <v>404.5</v>
      </c>
      <c r="E23" s="79">
        <v>2422.1</v>
      </c>
      <c r="F23" s="78">
        <v>68</v>
      </c>
      <c r="G23" s="79">
        <v>202.7</v>
      </c>
      <c r="H23" s="79">
        <v>2980.9</v>
      </c>
      <c r="I23" s="78">
        <v>4</v>
      </c>
      <c r="J23" s="79">
        <v>8.4</v>
      </c>
      <c r="K23" s="79">
        <v>2093</v>
      </c>
      <c r="L23" s="80"/>
      <c r="M23" s="80"/>
    </row>
    <row r="24" spans="1:13" s="74" customFormat="1" ht="11.25" customHeight="1">
      <c r="A24" s="70" t="s">
        <v>122</v>
      </c>
      <c r="B24" s="70" t="s">
        <v>123</v>
      </c>
      <c r="C24" s="78">
        <v>220</v>
      </c>
      <c r="D24" s="79">
        <v>522</v>
      </c>
      <c r="E24" s="79">
        <v>2372.8000000000002</v>
      </c>
      <c r="F24" s="78">
        <v>93</v>
      </c>
      <c r="G24" s="79">
        <v>321.3</v>
      </c>
      <c r="H24" s="79">
        <v>3454.5</v>
      </c>
      <c r="I24" s="78">
        <v>27</v>
      </c>
      <c r="J24" s="79">
        <v>56.5</v>
      </c>
      <c r="K24" s="79">
        <v>2093</v>
      </c>
      <c r="L24" s="80"/>
      <c r="M24" s="80"/>
    </row>
    <row r="25" spans="1:13" s="74" customFormat="1" ht="11.25" customHeight="1">
      <c r="A25" s="70" t="s">
        <v>124</v>
      </c>
      <c r="B25" s="70" t="s">
        <v>125</v>
      </c>
      <c r="C25" s="78">
        <v>317</v>
      </c>
      <c r="D25" s="79">
        <v>764.5</v>
      </c>
      <c r="E25" s="79">
        <v>2411.6999999999998</v>
      </c>
      <c r="F25" s="78">
        <v>94</v>
      </c>
      <c r="G25" s="79">
        <v>347.8</v>
      </c>
      <c r="H25" s="79">
        <v>3700.8</v>
      </c>
      <c r="I25" s="78">
        <v>30</v>
      </c>
      <c r="J25" s="79">
        <v>65.099999999999994</v>
      </c>
      <c r="K25" s="79">
        <v>2169.6999999999998</v>
      </c>
      <c r="L25" s="80"/>
      <c r="M25" s="80"/>
    </row>
    <row r="26" spans="1:13" ht="11.25" customHeight="1">
      <c r="A26" s="131" t="s">
        <v>126</v>
      </c>
      <c r="B26" s="132"/>
      <c r="C26" s="78">
        <v>1949</v>
      </c>
      <c r="D26" s="79">
        <v>5002.2</v>
      </c>
      <c r="E26" s="67">
        <v>2566.5</v>
      </c>
      <c r="F26" s="78">
        <v>915</v>
      </c>
      <c r="G26" s="67">
        <v>4013.5</v>
      </c>
      <c r="H26" s="67">
        <v>4386.3</v>
      </c>
      <c r="I26" s="78">
        <v>234</v>
      </c>
      <c r="J26" s="79">
        <v>492.1</v>
      </c>
      <c r="K26" s="67">
        <v>2102.8000000000002</v>
      </c>
    </row>
    <row r="28" spans="1:13" ht="21" customHeight="1">
      <c r="A28" s="129" t="s">
        <v>104</v>
      </c>
      <c r="B28" s="129" t="s">
        <v>105</v>
      </c>
      <c r="C28" s="134" t="s">
        <v>133</v>
      </c>
      <c r="D28" s="135"/>
      <c r="E28" s="136"/>
      <c r="F28" s="57"/>
      <c r="G28" s="57"/>
      <c r="H28" s="57"/>
      <c r="I28" s="47"/>
      <c r="J28" s="64"/>
      <c r="K28" s="48"/>
      <c r="L28" s="49"/>
      <c r="M28" s="49"/>
    </row>
    <row r="29" spans="1:13" ht="11.25" customHeight="1">
      <c r="A29" s="133"/>
      <c r="B29" s="133"/>
      <c r="C29" s="129" t="s">
        <v>107</v>
      </c>
      <c r="D29" s="129" t="s">
        <v>108</v>
      </c>
      <c r="E29" s="129" t="s">
        <v>109</v>
      </c>
      <c r="I29" s="47"/>
      <c r="J29" s="64"/>
      <c r="K29" s="48"/>
      <c r="L29" s="49"/>
      <c r="M29" s="49"/>
    </row>
    <row r="30" spans="1:13" ht="41.25" customHeight="1">
      <c r="A30" s="130"/>
      <c r="B30" s="130"/>
      <c r="C30" s="130"/>
      <c r="D30" s="130"/>
      <c r="E30" s="130"/>
      <c r="I30" s="47"/>
      <c r="J30" s="64"/>
      <c r="K30" s="48"/>
      <c r="L30" s="65"/>
      <c r="M30" s="49"/>
    </row>
    <row r="31" spans="1:13" s="74" customFormat="1" ht="11.25" customHeight="1">
      <c r="A31" s="70" t="s">
        <v>110</v>
      </c>
      <c r="B31" s="70" t="s">
        <v>111</v>
      </c>
      <c r="C31" s="78">
        <v>8</v>
      </c>
      <c r="D31" s="79">
        <v>1006</v>
      </c>
      <c r="E31" s="79">
        <v>125754.8</v>
      </c>
      <c r="I31" s="77"/>
      <c r="J31" s="77"/>
      <c r="K31" s="80"/>
      <c r="L31" s="80"/>
    </row>
    <row r="32" spans="1:13" s="74" customFormat="1" ht="11.25" customHeight="1">
      <c r="A32" s="70" t="s">
        <v>112</v>
      </c>
      <c r="B32" s="70" t="s">
        <v>113</v>
      </c>
      <c r="C32" s="78">
        <v>0</v>
      </c>
      <c r="D32" s="79">
        <v>0</v>
      </c>
      <c r="E32" s="79">
        <v>0</v>
      </c>
      <c r="I32" s="77"/>
      <c r="J32" s="77"/>
      <c r="K32" s="80"/>
      <c r="L32" s="80"/>
    </row>
    <row r="33" spans="1:13" s="74" customFormat="1" ht="11.25" customHeight="1">
      <c r="A33" s="70" t="s">
        <v>114</v>
      </c>
      <c r="B33" s="70" t="s">
        <v>115</v>
      </c>
      <c r="C33" s="78">
        <v>0</v>
      </c>
      <c r="D33" s="79">
        <v>0</v>
      </c>
      <c r="E33" s="79">
        <v>0</v>
      </c>
      <c r="I33" s="77"/>
      <c r="J33" s="77"/>
      <c r="K33" s="80"/>
      <c r="L33" s="80"/>
    </row>
    <row r="34" spans="1:13" s="74" customFormat="1" ht="11.25" customHeight="1">
      <c r="A34" s="70" t="s">
        <v>116</v>
      </c>
      <c r="B34" s="70" t="s">
        <v>117</v>
      </c>
      <c r="C34" s="78">
        <v>0</v>
      </c>
      <c r="D34" s="79">
        <v>0</v>
      </c>
      <c r="E34" s="79">
        <v>0</v>
      </c>
      <c r="I34" s="77"/>
      <c r="J34" s="77"/>
      <c r="K34" s="80"/>
      <c r="L34" s="80"/>
    </row>
    <row r="35" spans="1:13" s="74" customFormat="1" ht="11.25" customHeight="1">
      <c r="A35" s="70" t="s">
        <v>118</v>
      </c>
      <c r="B35" s="70" t="s">
        <v>119</v>
      </c>
      <c r="C35" s="78">
        <v>0</v>
      </c>
      <c r="D35" s="79">
        <v>0</v>
      </c>
      <c r="E35" s="79">
        <v>0</v>
      </c>
      <c r="I35" s="77"/>
      <c r="J35" s="77"/>
      <c r="K35" s="80"/>
      <c r="L35" s="80"/>
    </row>
    <row r="36" spans="1:13" s="74" customFormat="1" ht="11.25" customHeight="1">
      <c r="A36" s="70" t="s">
        <v>120</v>
      </c>
      <c r="B36" s="70" t="s">
        <v>121</v>
      </c>
      <c r="C36" s="78">
        <v>1</v>
      </c>
      <c r="D36" s="79">
        <v>81.5</v>
      </c>
      <c r="E36" s="79">
        <v>81473.5</v>
      </c>
      <c r="I36" s="77"/>
      <c r="J36" s="77"/>
      <c r="K36" s="80"/>
      <c r="L36" s="80"/>
    </row>
    <row r="37" spans="1:13" s="74" customFormat="1" ht="11.25" customHeight="1">
      <c r="A37" s="70" t="s">
        <v>122</v>
      </c>
      <c r="B37" s="70" t="s">
        <v>123</v>
      </c>
      <c r="C37" s="78">
        <v>0</v>
      </c>
      <c r="D37" s="79">
        <v>0</v>
      </c>
      <c r="E37" s="79">
        <v>0</v>
      </c>
      <c r="I37" s="77"/>
      <c r="J37" s="77"/>
      <c r="K37" s="80"/>
      <c r="L37" s="80"/>
    </row>
    <row r="38" spans="1:13" ht="11.25" customHeight="1">
      <c r="A38" s="60" t="s">
        <v>124</v>
      </c>
      <c r="B38" s="60" t="s">
        <v>125</v>
      </c>
      <c r="C38" s="78">
        <v>2</v>
      </c>
      <c r="D38" s="79">
        <v>165.4</v>
      </c>
      <c r="E38" s="67">
        <v>82690.399999999994</v>
      </c>
      <c r="I38" s="47"/>
      <c r="J38" s="64"/>
      <c r="K38" s="48"/>
      <c r="L38" s="65"/>
      <c r="M38" s="49"/>
    </row>
    <row r="39" spans="1:13" ht="11.25" customHeight="1">
      <c r="A39" s="131" t="s">
        <v>126</v>
      </c>
      <c r="B39" s="132"/>
      <c r="C39" s="50">
        <v>11</v>
      </c>
      <c r="D39" s="67">
        <v>1252.9000000000001</v>
      </c>
      <c r="E39" s="67">
        <v>113899.3</v>
      </c>
    </row>
  </sheetData>
  <mergeCells count="38">
    <mergeCell ref="I2:K2"/>
    <mergeCell ref="C3:C4"/>
    <mergeCell ref="D3:D4"/>
    <mergeCell ref="E3:E4"/>
    <mergeCell ref="F3:F4"/>
    <mergeCell ref="A13:B13"/>
    <mergeCell ref="A1:F1"/>
    <mergeCell ref="A2:A4"/>
    <mergeCell ref="B2:B4"/>
    <mergeCell ref="C2:E2"/>
    <mergeCell ref="F2:H2"/>
    <mergeCell ref="G3:G4"/>
    <mergeCell ref="H3:H4"/>
    <mergeCell ref="I3:I4"/>
    <mergeCell ref="J3:J4"/>
    <mergeCell ref="K3:K4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E29:E30"/>
    <mergeCell ref="A39:B39"/>
    <mergeCell ref="H16:H17"/>
    <mergeCell ref="I16:I17"/>
    <mergeCell ref="J16:J17"/>
    <mergeCell ref="G16:G17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"/>
  <sheetViews>
    <sheetView topLeftCell="A8" workbookViewId="0">
      <selection activeCell="D25" sqref="D25"/>
    </sheetView>
  </sheetViews>
  <sheetFormatPr defaultColWidth="9.33203125" defaultRowHeight="12.75"/>
  <cols>
    <col min="1" max="1" width="4" style="68" customWidth="1"/>
    <col min="2" max="2" width="33" style="68" customWidth="1"/>
    <col min="3" max="3" width="11" style="68" customWidth="1"/>
    <col min="4" max="4" width="14.1640625" style="68" customWidth="1"/>
    <col min="5" max="5" width="10.33203125" style="68" customWidth="1"/>
    <col min="6" max="6" width="11" style="68" customWidth="1"/>
    <col min="7" max="7" width="14.1640625" style="68" customWidth="1"/>
    <col min="8" max="8" width="10.33203125" style="68" customWidth="1"/>
    <col min="9" max="9" width="11" style="68" customWidth="1"/>
    <col min="10" max="10" width="14.1640625" style="68" customWidth="1"/>
    <col min="11" max="11" width="10.33203125" style="68" customWidth="1"/>
    <col min="12" max="12" width="9.33203125" style="68" hidden="1" customWidth="1"/>
    <col min="13" max="13" width="9.33203125" style="69" hidden="1" customWidth="1"/>
    <col min="14" max="14" width="9.33203125" style="68" hidden="1" customWidth="1"/>
    <col min="15" max="15" width="9.33203125" style="69" hidden="1" customWidth="1"/>
    <col min="16" max="16" width="9.33203125" style="68"/>
    <col min="17" max="17" width="13.1640625" style="68" customWidth="1"/>
    <col min="18" max="16384" width="9.33203125" style="68"/>
  </cols>
  <sheetData>
    <row r="1" spans="1:11">
      <c r="A1" s="137" t="s">
        <v>144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3.25" customHeight="1">
      <c r="A2" s="129" t="s">
        <v>104</v>
      </c>
      <c r="B2" s="129" t="s">
        <v>105</v>
      </c>
      <c r="C2" s="134" t="s">
        <v>106</v>
      </c>
      <c r="D2" s="135"/>
      <c r="E2" s="135"/>
      <c r="F2" s="134" t="s">
        <v>135</v>
      </c>
      <c r="G2" s="135"/>
      <c r="H2" s="136"/>
      <c r="I2" s="134" t="s">
        <v>136</v>
      </c>
      <c r="J2" s="135"/>
      <c r="K2" s="136"/>
    </row>
    <row r="3" spans="1:11" ht="28.5" customHeight="1">
      <c r="A3" s="133"/>
      <c r="B3" s="133"/>
      <c r="C3" s="129" t="s">
        <v>107</v>
      </c>
      <c r="D3" s="129" t="s">
        <v>108</v>
      </c>
      <c r="E3" s="129" t="s">
        <v>109</v>
      </c>
      <c r="F3" s="129" t="s">
        <v>107</v>
      </c>
      <c r="G3" s="129" t="s">
        <v>108</v>
      </c>
      <c r="H3" s="129" t="s">
        <v>109</v>
      </c>
      <c r="I3" s="129" t="s">
        <v>107</v>
      </c>
      <c r="J3" s="129" t="s">
        <v>108</v>
      </c>
      <c r="K3" s="129" t="s">
        <v>109</v>
      </c>
    </row>
    <row r="4" spans="1:11" ht="21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s="83" customFormat="1">
      <c r="A5" s="70" t="s">
        <v>110</v>
      </c>
      <c r="B5" s="70" t="s">
        <v>111</v>
      </c>
      <c r="C5" s="78">
        <v>23193</v>
      </c>
      <c r="D5" s="72">
        <v>104081.1</v>
      </c>
      <c r="E5" s="82">
        <v>4487.7</v>
      </c>
      <c r="F5" s="78">
        <v>90</v>
      </c>
      <c r="G5" s="82">
        <v>111.8</v>
      </c>
      <c r="H5" s="82">
        <v>1242.2</v>
      </c>
      <c r="I5" s="78">
        <v>2207</v>
      </c>
      <c r="J5" s="82">
        <v>4619.3</v>
      </c>
      <c r="K5" s="82">
        <v>2093</v>
      </c>
    </row>
    <row r="6" spans="1:11" s="83" customFormat="1">
      <c r="A6" s="70" t="s">
        <v>112</v>
      </c>
      <c r="B6" s="70" t="s">
        <v>113</v>
      </c>
      <c r="C6" s="78">
        <v>2339</v>
      </c>
      <c r="D6" s="79">
        <v>8910.5</v>
      </c>
      <c r="E6" s="82">
        <v>3809.5</v>
      </c>
      <c r="F6" s="78">
        <v>21</v>
      </c>
      <c r="G6" s="82">
        <v>28.9</v>
      </c>
      <c r="H6" s="82">
        <v>1379.7</v>
      </c>
      <c r="I6" s="78">
        <v>217</v>
      </c>
      <c r="J6" s="82">
        <v>454.2</v>
      </c>
      <c r="K6" s="82">
        <v>2093</v>
      </c>
    </row>
    <row r="7" spans="1:11" s="83" customFormat="1">
      <c r="A7" s="70" t="s">
        <v>114</v>
      </c>
      <c r="B7" s="70" t="s">
        <v>115</v>
      </c>
      <c r="C7" s="78">
        <v>3234</v>
      </c>
      <c r="D7" s="79">
        <v>12183.3</v>
      </c>
      <c r="E7" s="82">
        <v>3767.3</v>
      </c>
      <c r="F7" s="78">
        <v>10</v>
      </c>
      <c r="G7" s="82">
        <v>13.2</v>
      </c>
      <c r="H7" s="82">
        <v>1316.3</v>
      </c>
      <c r="I7" s="78">
        <v>438</v>
      </c>
      <c r="J7" s="82">
        <v>916.7</v>
      </c>
      <c r="K7" s="82">
        <v>2093</v>
      </c>
    </row>
    <row r="8" spans="1:11" s="83" customFormat="1">
      <c r="A8" s="70" t="s">
        <v>116</v>
      </c>
      <c r="B8" s="70" t="s">
        <v>117</v>
      </c>
      <c r="C8" s="78">
        <v>3520</v>
      </c>
      <c r="D8" s="79">
        <v>12407.3</v>
      </c>
      <c r="E8" s="82">
        <v>3524.8</v>
      </c>
      <c r="F8" s="78">
        <v>18</v>
      </c>
      <c r="G8" s="82">
        <v>21.3</v>
      </c>
      <c r="H8" s="82">
        <v>1180.4000000000001</v>
      </c>
      <c r="I8" s="78">
        <v>429</v>
      </c>
      <c r="J8" s="82">
        <v>897.9</v>
      </c>
      <c r="K8" s="82">
        <v>2093</v>
      </c>
    </row>
    <row r="9" spans="1:11" s="83" customFormat="1">
      <c r="A9" s="70" t="s">
        <v>118</v>
      </c>
      <c r="B9" s="70" t="s">
        <v>119</v>
      </c>
      <c r="C9" s="78">
        <v>5690</v>
      </c>
      <c r="D9" s="79">
        <v>20705.3</v>
      </c>
      <c r="E9" s="82">
        <v>3638.9</v>
      </c>
      <c r="F9" s="78">
        <v>52</v>
      </c>
      <c r="G9" s="82">
        <v>60.3</v>
      </c>
      <c r="H9" s="82">
        <v>1159</v>
      </c>
      <c r="I9" s="78">
        <v>689</v>
      </c>
      <c r="J9" s="82">
        <v>1442.1</v>
      </c>
      <c r="K9" s="82">
        <v>2093</v>
      </c>
    </row>
    <row r="10" spans="1:11" s="83" customFormat="1">
      <c r="A10" s="70" t="s">
        <v>120</v>
      </c>
      <c r="B10" s="70" t="s">
        <v>121</v>
      </c>
      <c r="C10" s="78">
        <v>3527</v>
      </c>
      <c r="D10" s="79">
        <v>13595.2</v>
      </c>
      <c r="E10" s="82">
        <v>3854.6</v>
      </c>
      <c r="F10" s="78">
        <v>21</v>
      </c>
      <c r="G10" s="82">
        <v>27</v>
      </c>
      <c r="H10" s="82">
        <v>1288.0999999999999</v>
      </c>
      <c r="I10" s="78">
        <v>406</v>
      </c>
      <c r="J10" s="82">
        <v>849.8</v>
      </c>
      <c r="K10" s="82">
        <v>2093</v>
      </c>
    </row>
    <row r="11" spans="1:11" s="83" customFormat="1">
      <c r="A11" s="70" t="s">
        <v>122</v>
      </c>
      <c r="B11" s="70" t="s">
        <v>123</v>
      </c>
      <c r="C11" s="78">
        <v>5269</v>
      </c>
      <c r="D11" s="79">
        <v>19334</v>
      </c>
      <c r="E11" s="82">
        <v>3669.4</v>
      </c>
      <c r="F11" s="78">
        <v>41</v>
      </c>
      <c r="G11" s="82">
        <v>51.1</v>
      </c>
      <c r="H11" s="82">
        <v>1246.0999999999999</v>
      </c>
      <c r="I11" s="78">
        <v>752</v>
      </c>
      <c r="J11" s="82">
        <v>1573.9</v>
      </c>
      <c r="K11" s="82">
        <v>2093</v>
      </c>
    </row>
    <row r="12" spans="1:11" s="83" customFormat="1">
      <c r="A12" s="70" t="s">
        <v>124</v>
      </c>
      <c r="B12" s="70" t="s">
        <v>125</v>
      </c>
      <c r="C12" s="78">
        <v>7953</v>
      </c>
      <c r="D12" s="79">
        <v>29603.9</v>
      </c>
      <c r="E12" s="82">
        <v>3722.4</v>
      </c>
      <c r="F12" s="78">
        <v>35</v>
      </c>
      <c r="G12" s="82">
        <v>43.5</v>
      </c>
      <c r="H12" s="82">
        <v>1243.8</v>
      </c>
      <c r="I12" s="78">
        <v>1244</v>
      </c>
      <c r="J12" s="82">
        <v>2603.6999999999998</v>
      </c>
      <c r="K12" s="82">
        <v>2093</v>
      </c>
    </row>
    <row r="13" spans="1:11">
      <c r="A13" s="131" t="s">
        <v>126</v>
      </c>
      <c r="B13" s="132"/>
      <c r="C13" s="78">
        <v>54725</v>
      </c>
      <c r="D13" s="79">
        <v>220820.6</v>
      </c>
      <c r="E13" s="51">
        <v>4035.1</v>
      </c>
      <c r="F13" s="50">
        <v>289</v>
      </c>
      <c r="G13" s="51">
        <v>358.9</v>
      </c>
      <c r="H13" s="51">
        <v>1242</v>
      </c>
      <c r="I13" s="78">
        <v>6382</v>
      </c>
      <c r="J13" s="51">
        <v>13357.5</v>
      </c>
      <c r="K13" s="51">
        <v>2093</v>
      </c>
    </row>
    <row r="14" spans="1:1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22.5" customHeight="1">
      <c r="A15" s="129" t="s">
        <v>104</v>
      </c>
      <c r="B15" s="129" t="s">
        <v>105</v>
      </c>
      <c r="C15" s="134" t="s">
        <v>137</v>
      </c>
      <c r="D15" s="135"/>
      <c r="E15" s="136"/>
      <c r="F15" s="134" t="s">
        <v>145</v>
      </c>
      <c r="G15" s="135"/>
      <c r="H15" s="136"/>
      <c r="I15" s="134" t="s">
        <v>88</v>
      </c>
      <c r="J15" s="135"/>
      <c r="K15" s="136"/>
    </row>
    <row r="16" spans="1:11" ht="12.75" customHeight="1">
      <c r="A16" s="133"/>
      <c r="B16" s="133"/>
      <c r="C16" s="129" t="s">
        <v>107</v>
      </c>
      <c r="D16" s="129" t="s">
        <v>108</v>
      </c>
      <c r="E16" s="129" t="s">
        <v>109</v>
      </c>
      <c r="F16" s="129" t="s">
        <v>107</v>
      </c>
      <c r="G16" s="129" t="s">
        <v>108</v>
      </c>
      <c r="H16" s="129" t="s">
        <v>109</v>
      </c>
      <c r="I16" s="129" t="s">
        <v>107</v>
      </c>
      <c r="J16" s="129" t="s">
        <v>108</v>
      </c>
      <c r="K16" s="129" t="s">
        <v>109</v>
      </c>
    </row>
    <row r="17" spans="1:11" ht="39.75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s="83" customFormat="1">
      <c r="A18" s="70" t="s">
        <v>110</v>
      </c>
      <c r="B18" s="70" t="s">
        <v>111</v>
      </c>
      <c r="C18" s="78">
        <v>20897</v>
      </c>
      <c r="D18" s="82">
        <v>99356.6</v>
      </c>
      <c r="E18" s="82">
        <v>4754.6000000000004</v>
      </c>
      <c r="F18" s="78">
        <v>0</v>
      </c>
      <c r="G18" s="82">
        <v>0</v>
      </c>
      <c r="H18" s="82">
        <v>0</v>
      </c>
      <c r="I18" s="78">
        <v>0</v>
      </c>
      <c r="J18" s="82">
        <v>0</v>
      </c>
      <c r="K18" s="82">
        <v>0</v>
      </c>
    </row>
    <row r="19" spans="1:11" s="83" customFormat="1">
      <c r="A19" s="70" t="s">
        <v>112</v>
      </c>
      <c r="B19" s="70" t="s">
        <v>113</v>
      </c>
      <c r="C19" s="78">
        <v>2101</v>
      </c>
      <c r="D19" s="82">
        <v>8427.4</v>
      </c>
      <c r="E19" s="82">
        <v>4011.1</v>
      </c>
      <c r="F19" s="78">
        <v>0</v>
      </c>
      <c r="G19" s="82">
        <v>0</v>
      </c>
      <c r="H19" s="82">
        <v>0</v>
      </c>
      <c r="I19" s="78">
        <v>0</v>
      </c>
      <c r="J19" s="82">
        <v>0</v>
      </c>
      <c r="K19" s="82">
        <v>0</v>
      </c>
    </row>
    <row r="20" spans="1:11" s="83" customFormat="1">
      <c r="A20" s="70" t="s">
        <v>114</v>
      </c>
      <c r="B20" s="70" t="s">
        <v>115</v>
      </c>
      <c r="C20" s="78">
        <v>2786</v>
      </c>
      <c r="D20" s="82">
        <v>11253.4</v>
      </c>
      <c r="E20" s="82">
        <v>4039.3</v>
      </c>
      <c r="F20" s="78">
        <v>0</v>
      </c>
      <c r="G20" s="82">
        <v>0</v>
      </c>
      <c r="H20" s="82">
        <v>0</v>
      </c>
      <c r="I20" s="78">
        <v>0</v>
      </c>
      <c r="J20" s="82">
        <v>0</v>
      </c>
      <c r="K20" s="82">
        <v>0</v>
      </c>
    </row>
    <row r="21" spans="1:11" s="83" customFormat="1">
      <c r="A21" s="70" t="s">
        <v>116</v>
      </c>
      <c r="B21" s="70" t="s">
        <v>117</v>
      </c>
      <c r="C21" s="78">
        <v>3073</v>
      </c>
      <c r="D21" s="82">
        <v>11488.1</v>
      </c>
      <c r="E21" s="82">
        <v>3738.4</v>
      </c>
      <c r="F21" s="78">
        <v>0</v>
      </c>
      <c r="G21" s="82">
        <v>0</v>
      </c>
      <c r="H21" s="82">
        <v>0</v>
      </c>
      <c r="I21" s="78">
        <v>0</v>
      </c>
      <c r="J21" s="82">
        <v>0</v>
      </c>
      <c r="K21" s="82">
        <v>0</v>
      </c>
    </row>
    <row r="22" spans="1:11" s="83" customFormat="1">
      <c r="A22" s="70" t="s">
        <v>118</v>
      </c>
      <c r="B22" s="70" t="s">
        <v>119</v>
      </c>
      <c r="C22" s="78">
        <v>4949</v>
      </c>
      <c r="D22" s="82">
        <v>19202.900000000001</v>
      </c>
      <c r="E22" s="82">
        <v>3880.2</v>
      </c>
      <c r="F22" s="78">
        <v>0</v>
      </c>
      <c r="G22" s="82">
        <v>0</v>
      </c>
      <c r="H22" s="82">
        <v>0</v>
      </c>
      <c r="I22" s="78">
        <v>0</v>
      </c>
      <c r="J22" s="82">
        <v>0</v>
      </c>
      <c r="K22" s="82">
        <v>0</v>
      </c>
    </row>
    <row r="23" spans="1:11" s="83" customFormat="1">
      <c r="A23" s="70" t="s">
        <v>120</v>
      </c>
      <c r="B23" s="70" t="s">
        <v>121</v>
      </c>
      <c r="C23" s="78">
        <v>3100</v>
      </c>
      <c r="D23" s="82">
        <v>12718.4</v>
      </c>
      <c r="E23" s="82">
        <v>4102.7</v>
      </c>
      <c r="F23" s="78">
        <v>0</v>
      </c>
      <c r="G23" s="82">
        <v>0</v>
      </c>
      <c r="H23" s="82">
        <v>0</v>
      </c>
      <c r="I23" s="78">
        <v>0</v>
      </c>
      <c r="J23" s="82">
        <v>0</v>
      </c>
      <c r="K23" s="82">
        <v>0</v>
      </c>
    </row>
    <row r="24" spans="1:11" s="83" customFormat="1">
      <c r="A24" s="70" t="s">
        <v>122</v>
      </c>
      <c r="B24" s="70" t="s">
        <v>123</v>
      </c>
      <c r="C24" s="78">
        <v>4476</v>
      </c>
      <c r="D24" s="82">
        <v>17709</v>
      </c>
      <c r="E24" s="82">
        <v>3956.4</v>
      </c>
      <c r="F24" s="78">
        <v>0</v>
      </c>
      <c r="G24" s="82">
        <v>0</v>
      </c>
      <c r="H24" s="82">
        <v>0</v>
      </c>
      <c r="I24" s="78">
        <v>0</v>
      </c>
      <c r="J24" s="82">
        <v>0</v>
      </c>
      <c r="K24" s="82">
        <v>0</v>
      </c>
    </row>
    <row r="25" spans="1:11">
      <c r="A25" s="60" t="s">
        <v>124</v>
      </c>
      <c r="B25" s="60" t="s">
        <v>125</v>
      </c>
      <c r="C25" s="78">
        <v>6674</v>
      </c>
      <c r="D25" s="82">
        <v>26956.7</v>
      </c>
      <c r="E25" s="51">
        <v>4039.1</v>
      </c>
      <c r="F25" s="50">
        <v>0</v>
      </c>
      <c r="G25" s="51">
        <v>0</v>
      </c>
      <c r="H25" s="51">
        <v>0</v>
      </c>
      <c r="I25" s="50">
        <v>0</v>
      </c>
      <c r="J25" s="51">
        <v>0</v>
      </c>
      <c r="K25" s="51">
        <v>0</v>
      </c>
    </row>
    <row r="26" spans="1:11">
      <c r="A26" s="131" t="s">
        <v>126</v>
      </c>
      <c r="B26" s="132"/>
      <c r="C26" s="78">
        <v>48056</v>
      </c>
      <c r="D26" s="51">
        <v>207112.6</v>
      </c>
      <c r="E26" s="51">
        <v>4309.8</v>
      </c>
      <c r="F26" s="50">
        <v>0</v>
      </c>
      <c r="G26" s="51">
        <v>0</v>
      </c>
      <c r="H26" s="51">
        <v>0</v>
      </c>
      <c r="I26" s="50">
        <v>0</v>
      </c>
      <c r="J26" s="51">
        <v>0</v>
      </c>
      <c r="K26" s="51">
        <v>0</v>
      </c>
    </row>
    <row r="27" spans="1:1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</sheetData>
  <mergeCells count="31"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cp:lastPrinted>2016-10-18T14:19:06Z</cp:lastPrinted>
  <dcterms:created xsi:type="dcterms:W3CDTF">2024-01-03T06:48:42Z</dcterms:created>
  <dcterms:modified xsi:type="dcterms:W3CDTF">2024-01-03T13:15:30Z</dcterms:modified>
</cp:coreProperties>
</file>