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435" tabRatio="902" activeTab="1"/>
  </bookViews>
  <sheets>
    <sheet name="5pf_titul" sheetId="1" r:id="rId1"/>
    <sheet name="5pf" sheetId="2" r:id="rId2"/>
    <sheet name="5pf Контроль" sheetId="3" r:id="rId3"/>
    <sheet name="Додаток 1" sheetId="4" r:id="rId4"/>
    <sheet name="Додаток 2" sheetId="5" r:id="rId5"/>
    <sheet name="Додаток 3" sheetId="6" r:id="rId6"/>
    <sheet name="5pf_titul (раб)" sheetId="7" r:id="rId7"/>
    <sheet name="5pf (раб)" sheetId="8" r:id="rId8"/>
    <sheet name="5pf (раб) Контроль" sheetId="9" r:id="rId9"/>
    <sheet name="Додаток 1 (раб)" sheetId="10" r:id="rId10"/>
    <sheet name="Додаток 2 (раб)" sheetId="11" r:id="rId11"/>
    <sheet name="Додаток 3 (раб)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Titles" localSheetId="1">'5pf'!$3:$3</definedName>
    <definedName name="_xlnm.Print_Titles" localSheetId="7">'[4]5pf (rab)'!$3:$3</definedName>
  </definedNames>
  <calcPr calcId="125725"/>
</workbook>
</file>

<file path=xl/calcChain.xml><?xml version="1.0" encoding="utf-8"?>
<calcChain xmlns="http://schemas.openxmlformats.org/spreadsheetml/2006/main">
  <c r="F12" i="9"/>
  <c r="C12"/>
  <c r="F11"/>
  <c r="G11" s="1"/>
  <c r="C11"/>
  <c r="F10"/>
  <c r="C10"/>
  <c r="F9"/>
  <c r="G9" s="1"/>
  <c r="C9"/>
  <c r="F6"/>
  <c r="C6"/>
  <c r="F5"/>
  <c r="G5" s="1"/>
  <c r="C5"/>
  <c r="F4"/>
  <c r="G4" s="1"/>
  <c r="C4"/>
  <c r="F3"/>
  <c r="G3" s="1"/>
  <c r="C3"/>
  <c r="F26" i="8"/>
  <c r="F25"/>
  <c r="F24"/>
  <c r="F23"/>
  <c r="G23" s="1"/>
  <c r="F22"/>
  <c r="F21"/>
  <c r="F20"/>
  <c r="F19"/>
  <c r="G19" s="1"/>
  <c r="F18"/>
  <c r="F17"/>
  <c r="F15"/>
  <c r="F14"/>
  <c r="G14" s="1"/>
  <c r="F13"/>
  <c r="F12"/>
  <c r="F11"/>
  <c r="F10"/>
  <c r="G10" s="1"/>
  <c r="F9"/>
  <c r="F8"/>
  <c r="F7"/>
  <c r="F6"/>
  <c r="G6" s="1"/>
  <c r="F5"/>
  <c r="F4"/>
  <c r="F13" i="3"/>
  <c r="G13" s="1"/>
  <c r="C13"/>
  <c r="F12"/>
  <c r="G12" s="1"/>
  <c r="C12"/>
  <c r="F11"/>
  <c r="G11" s="1"/>
  <c r="C11"/>
  <c r="F10"/>
  <c r="C10"/>
  <c r="F9"/>
  <c r="G9" s="1"/>
  <c r="C9"/>
  <c r="F7"/>
  <c r="G7" s="1"/>
  <c r="C7"/>
  <c r="F6"/>
  <c r="G6" s="1"/>
  <c r="C6"/>
  <c r="F5"/>
  <c r="G5" s="1"/>
  <c r="C5"/>
  <c r="F4"/>
  <c r="C4"/>
  <c r="F3"/>
  <c r="G3" s="1"/>
  <c r="C3"/>
  <c r="G12" i="9"/>
  <c r="G10"/>
  <c r="G6"/>
  <c r="G26" i="8"/>
  <c r="G25"/>
  <c r="I24"/>
  <c r="K24" s="1"/>
  <c r="H24"/>
  <c r="J24" s="1"/>
  <c r="G24"/>
  <c r="G22"/>
  <c r="G21"/>
  <c r="G20"/>
  <c r="K18"/>
  <c r="J18"/>
  <c r="I18"/>
  <c r="H18"/>
  <c r="G18"/>
  <c r="G17"/>
  <c r="G15"/>
  <c r="G13"/>
  <c r="G12"/>
  <c r="G11"/>
  <c r="G9"/>
  <c r="G8"/>
  <c r="G7"/>
  <c r="G5"/>
  <c r="K4"/>
  <c r="I4"/>
  <c r="H4"/>
  <c r="J4" s="1"/>
  <c r="G4"/>
  <c r="G10" i="3"/>
  <c r="G4"/>
  <c r="I24" i="2"/>
  <c r="H24"/>
  <c r="G24"/>
  <c r="F24"/>
  <c r="I18"/>
  <c r="H18"/>
  <c r="G18"/>
  <c r="F18"/>
  <c r="I4"/>
  <c r="H4"/>
  <c r="G4"/>
  <c r="F4"/>
</calcChain>
</file>

<file path=xl/sharedStrings.xml><?xml version="1.0" encoding="utf-8"?>
<sst xmlns="http://schemas.openxmlformats.org/spreadsheetml/2006/main" count="850" uniqueCount="146">
  <si>
    <t xml:space="preserve">Державне статистичне спостереження </t>
  </si>
  <si>
    <t>ЗВІТ
про розподіл пенсіонерів за розмірами призначених місячних пенсій</t>
  </si>
  <si>
    <t xml:space="preserve">на </t>
  </si>
  <si>
    <t>31.10.2022</t>
  </si>
  <si>
    <t>Подають:</t>
  </si>
  <si>
    <t>Терміни подання</t>
  </si>
  <si>
    <t xml:space="preserve">Форма № 5-ПФ
</t>
  </si>
  <si>
    <t>Управління Пенсійного фонду України в районах, містах і районах у містах</t>
  </si>
  <si>
    <t xml:space="preserve">ЗАТВЕРДЖЕНО
Наказ Пенсійного фонду України
та Державного комітету статистики України
від 29.12.2003 р. № 127/471
</t>
  </si>
  <si>
    <t>– головним управлінням Пенсійного фонду України в Автономній Республіці Крим, областях, містах Києві та Севастополі</t>
  </si>
  <si>
    <t>2 числа після звітного періоду</t>
  </si>
  <si>
    <t>– районним,міським відділам статистики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</si>
  <si>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</si>
  <si>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</si>
  <si>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5 числа після звітного періоду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</si>
  <si>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</si>
  <si>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Квартальна</t>
  </si>
  <si>
    <t>Пенсійний фонд України зведену інформацію по Україні та регіонах</t>
  </si>
  <si>
    <t>8 числа після звітного періоду</t>
  </si>
  <si>
    <t>– Державному комітету статистики України</t>
  </si>
  <si>
    <t>Найменування організації-складача інформації</t>
  </si>
  <si>
    <t>Головне управління ПФУ в Тернопільській області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</si>
  <si>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</si>
  <si>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</si>
  <si>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</si>
  <si>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</si>
  <si>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</si>
  <si>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</si>
  <si>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</si>
  <si>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</si>
  <si>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</si>
  <si>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</si>
  <si>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</si>
  <si>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</si>
  <si>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</si>
  <si>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</si>
  <si>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(тис.грн.)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</si>
  <si>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</si>
  <si>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</si>
  <si>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</si>
  <si>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</si>
  <si>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</si>
  <si>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</si>
  <si>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</si>
  <si>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</si>
  <si>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</si>
  <si>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</si>
  <si>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</si>
  <si>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</si>
  <si>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</si>
  <si>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</si>
  <si>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</si>
  <si>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</si>
  <si>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</si>
  <si>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</si>
  <si>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</si>
  <si>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</si>
  <si>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</si>
  <si>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</si>
  <si>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</si>
  <si>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</si>
  <si>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</si>
  <si>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</si>
  <si>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</si>
  <si>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</si>
  <si>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</si>
  <si>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</si>
  <si>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</si>
  <si>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</si>
  <si>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</si>
  <si>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</si>
  <si>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</si>
  <si>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</si>
  <si>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</si>
  <si>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</si>
  <si>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</si>
  <si>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</si>
  <si>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</si>
  <si>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</si>
  <si>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</si>
  <si>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</si>
  <si>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</si>
  <si>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</si>
  <si>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</si>
  <si>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</si>
  <si>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</si>
  <si>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</si>
  <si>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</si>
  <si>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</si>
  <si>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</si>
  <si>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</si>
  <si>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Виконавець _________________________________
(прізвище, номер телефону)</t>
  </si>
  <si>
    <t>Керівник _________________________
(підпис) (прізвище, ініціали)</t>
  </si>
  <si>
    <t>"___" __________________ 20     р.</t>
  </si>
  <si>
    <t>Чисельність</t>
  </si>
  <si>
    <t>Результат</t>
  </si>
  <si>
    <t>=</t>
  </si>
  <si>
    <t>02-14</t>
  </si>
  <si>
    <t>15-20</t>
  </si>
  <si>
    <t>21-23</t>
  </si>
  <si>
    <t>&lt;=</t>
  </si>
  <si>
    <t>25(Раб)</t>
  </si>
  <si>
    <t>Сума</t>
  </si>
  <si>
    <t xml:space="preserve">Розподіл пенсіонерів за розмірами призначених місячних пенсій </t>
  </si>
  <si>
    <t>№ п/п</t>
  </si>
  <si>
    <t>Регіони</t>
  </si>
  <si>
    <t>Пенсіонери, всього</t>
  </si>
  <si>
    <t>Чисельність пенсіонерів, всього</t>
  </si>
  <si>
    <t>Сума призначених місячних пенсій, тис.грн.</t>
  </si>
  <si>
    <t>Середній розмір пенсії, грн.коп.</t>
  </si>
  <si>
    <t>1</t>
  </si>
  <si>
    <t>Тернопільське об’єднане управління ПФУ Тернопільської області</t>
  </si>
  <si>
    <t>2</t>
  </si>
  <si>
    <t>Бережанське об’єднане управління ПФУ</t>
  </si>
  <si>
    <t>3</t>
  </si>
  <si>
    <t>Бучацьке об’єднане управління ПФУ</t>
  </si>
  <si>
    <t>4</t>
  </si>
  <si>
    <t>Козівське об’єднане управління ПФУ</t>
  </si>
  <si>
    <t>5</t>
  </si>
  <si>
    <t>Лановецьке об’єднане управління ПФУ</t>
  </si>
  <si>
    <t>6</t>
  </si>
  <si>
    <t>Кременецьке об’єднане управління ПФУ</t>
  </si>
  <si>
    <t>7</t>
  </si>
  <si>
    <t>Теребовлянське об’єднане управління ПФУ</t>
  </si>
  <si>
    <t>8</t>
  </si>
  <si>
    <t>Чортківське об’єднане управління ПФУ</t>
  </si>
  <si>
    <t>Всього</t>
  </si>
  <si>
    <t>Розподіл пенсіонерів за видами призначених місячних пенсій</t>
  </si>
  <si>
    <t xml:space="preserve"> за віком</t>
  </si>
  <si>
    <t>по інвалідності</t>
  </si>
  <si>
    <t>у разі втрати годувальника</t>
  </si>
  <si>
    <t>за вислугу років</t>
  </si>
  <si>
    <t>соціальні пенсії</t>
  </si>
  <si>
    <t>довічне утримання суддів</t>
  </si>
  <si>
    <t>Розподіл пенсіонерів за розмірами призначених пенсій відносно прожиткового мінімуму для осіб, які втратили працездатність</t>
  </si>
  <si>
    <t xml:space="preserve">нижче прожиткового мінімуму </t>
  </si>
  <si>
    <t>у розмірі прожиткового мінімуму</t>
  </si>
  <si>
    <t>вище прожиткового мінімуму</t>
  </si>
  <si>
    <t>Із загального числа пенсіонерів (рядок 01) -  працюючі пенсіонери</t>
  </si>
  <si>
    <t>ЗВІТ
про розподіл працюючих пенсіонерів за розмірами призначених місячних пенсій</t>
  </si>
  <si>
    <r>
      <t xml:space="preserve">Чисельність </t>
    </r>
    <r>
      <rPr>
        <b/>
        <u/>
        <sz val="8"/>
        <rFont val="Times New Roman"/>
        <charset val="204"/>
      </rPr>
      <t>працюючих</t>
    </r>
    <r>
      <rPr>
        <sz val="8"/>
        <rFont val="Times New Roman"/>
        <charset val="204"/>
      </rPr>
      <t xml:space="preserve"> пенсіонерів усіх категорій (осіб)</t>
    </r>
  </si>
  <si>
    <t xml:space="preserve"> Із загального числа пенсіонерів (рядок 01) -  працюючі пенсіонери(85%  признач.розміру)</t>
  </si>
  <si>
    <t xml:space="preserve">Розподіл працюючих пенсіонерів за розмірами призначених місячних пенсій </t>
  </si>
  <si>
    <t>Розподіл працюючих пенсіонерів за видами призначених місячних пенсій</t>
  </si>
  <si>
    <t>Розподіл працюючих пенсіонерів за розмірами призначених пенсій відносно прожиткового мінімуму для осіб, які втратили працездатність</t>
  </si>
  <si>
    <t>Із загального числа пенсіонерів (рядок 01) -  працюючі пенсіонери(85% признач. розм.)</t>
  </si>
</sst>
</file>

<file path=xl/styles.xml><?xml version="1.0" encoding="utf-8"?>
<styleSheet xmlns="http://schemas.openxmlformats.org/spreadsheetml/2006/main">
  <fonts count="29">
    <font>
      <sz val="10"/>
      <name val="Times New Roman"/>
      <charset val="204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charset val="204"/>
    </font>
    <font>
      <sz val="8"/>
      <color indexed="10"/>
      <name val="Times New Roman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charset val="204"/>
    </font>
    <font>
      <b/>
      <u/>
      <sz val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6">
    <xf numFmtId="0" fontId="0" fillId="0" borderId="0" xfId="0"/>
    <xf numFmtId="0" fontId="19" fillId="0" borderId="0" xfId="0" applyFont="1" applyAlignment="1">
      <alignment horizontal="center"/>
    </xf>
    <xf numFmtId="0" fontId="18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49" fontId="23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0" xfId="0" applyAlignment="1"/>
    <xf numFmtId="0" fontId="18" fillId="0" borderId="12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15" xfId="0" applyFont="1" applyBorder="1" applyAlignment="1">
      <alignment horizontal="left" vertical="top" wrapText="1" indent="1"/>
    </xf>
    <xf numFmtId="0" fontId="18" fillId="0" borderId="17" xfId="0" applyFont="1" applyBorder="1" applyAlignment="1">
      <alignment horizontal="left" vertical="top" wrapText="1" indent="1"/>
    </xf>
    <xf numFmtId="0" fontId="18" fillId="0" borderId="16" xfId="0" applyFont="1" applyBorder="1" applyAlignment="1">
      <alignment horizontal="left" vertical="top" wrapText="1" indent="1"/>
    </xf>
    <xf numFmtId="0" fontId="18" fillId="0" borderId="10" xfId="0" applyFont="1" applyBorder="1" applyAlignment="1">
      <alignment horizontal="center" wrapText="1"/>
    </xf>
    <xf numFmtId="0" fontId="18" fillId="0" borderId="11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2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wrapText="1"/>
    </xf>
    <xf numFmtId="0" fontId="0" fillId="0" borderId="0" xfId="0" applyProtection="1">
      <protection locked="0"/>
    </xf>
    <xf numFmtId="0" fontId="19" fillId="0" borderId="21" xfId="0" applyFont="1" applyBorder="1" applyAlignment="1" applyProtection="1">
      <alignment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0" fontId="19" fillId="0" borderId="23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18" fillId="0" borderId="21" xfId="0" applyFont="1" applyBorder="1" applyAlignment="1" applyProtection="1">
      <alignment vertical="top" wrapText="1"/>
      <protection locked="0"/>
    </xf>
    <xf numFmtId="0" fontId="18" fillId="0" borderId="22" xfId="0" applyFont="1" applyBorder="1" applyAlignment="1" applyProtection="1">
      <alignment vertical="top" wrapText="1"/>
      <protection locked="0"/>
    </xf>
    <xf numFmtId="0" fontId="18" fillId="0" borderId="23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horizontal="center" vertical="top" wrapText="1"/>
      <protection locked="0"/>
    </xf>
    <xf numFmtId="0" fontId="18" fillId="0" borderId="18" xfId="0" applyFont="1" applyBorder="1" applyAlignment="1" applyProtection="1">
      <alignment horizontal="center" vertical="top" wrapText="1"/>
      <protection locked="0"/>
    </xf>
    <xf numFmtId="0" fontId="18" fillId="0" borderId="21" xfId="0" applyFont="1" applyBorder="1" applyAlignment="1" applyProtection="1">
      <alignment horizontal="center" vertical="top" wrapText="1"/>
      <protection locked="0"/>
    </xf>
    <xf numFmtId="0" fontId="18" fillId="0" borderId="22" xfId="0" applyFont="1" applyBorder="1" applyAlignment="1" applyProtection="1">
      <alignment horizontal="center" vertical="top" wrapText="1"/>
      <protection locked="0"/>
    </xf>
    <xf numFmtId="0" fontId="18" fillId="0" borderId="23" xfId="0" applyFont="1" applyBorder="1" applyAlignment="1" applyProtection="1">
      <alignment horizontal="center" vertical="top" wrapText="1"/>
      <protection locked="0"/>
    </xf>
    <xf numFmtId="0" fontId="18" fillId="0" borderId="17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18" fillId="0" borderId="18" xfId="0" applyNumberFormat="1" applyFont="1" applyBorder="1" applyAlignment="1" applyProtection="1">
      <alignment horizontal="right" vertical="top" wrapText="1"/>
      <protection locked="0"/>
    </xf>
    <xf numFmtId="1" fontId="18" fillId="0" borderId="17" xfId="0" applyNumberFormat="1" applyFont="1" applyBorder="1" applyAlignment="1" applyProtection="1">
      <alignment horizontal="right" vertical="top" wrapText="1"/>
      <protection locked="0"/>
    </xf>
    <xf numFmtId="0" fontId="18" fillId="0" borderId="19" xfId="0" applyFont="1" applyBorder="1" applyAlignment="1" applyProtection="1">
      <alignment horizontal="center" wrapText="1"/>
      <protection locked="0"/>
    </xf>
    <xf numFmtId="1" fontId="18" fillId="0" borderId="17" xfId="0" applyNumberFormat="1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Protection="1">
      <protection locked="0"/>
    </xf>
    <xf numFmtId="0" fontId="24" fillId="0" borderId="0" xfId="0" applyFont="1"/>
    <xf numFmtId="49" fontId="24" fillId="0" borderId="0" xfId="0" applyNumberFormat="1" applyFont="1" applyAlignment="1">
      <alignment wrapText="1"/>
    </xf>
    <xf numFmtId="49" fontId="24" fillId="0" borderId="0" xfId="0" applyNumberFormat="1" applyFont="1" applyAlignment="1">
      <alignment horizontal="center"/>
    </xf>
    <xf numFmtId="3" fontId="24" fillId="0" borderId="0" xfId="0" applyNumberFormat="1" applyFont="1"/>
    <xf numFmtId="4" fontId="24" fillId="0" borderId="0" xfId="0" applyNumberFormat="1" applyFont="1"/>
    <xf numFmtId="0" fontId="25" fillId="0" borderId="0" xfId="0" applyFont="1"/>
    <xf numFmtId="0" fontId="24" fillId="0" borderId="0" xfId="0" applyFont="1" applyAlignment="1">
      <alignment horizontal="left" vertical="top" wrapText="1"/>
    </xf>
    <xf numFmtId="49" fontId="24" fillId="0" borderId="24" xfId="0" applyNumberFormat="1" applyFont="1" applyBorder="1" applyAlignment="1">
      <alignment horizontal="center" vertical="center" wrapText="1"/>
    </xf>
    <xf numFmtId="49" fontId="24" fillId="0" borderId="24" xfId="0" applyNumberFormat="1" applyFont="1" applyBorder="1" applyAlignment="1">
      <alignment horizontal="center" vertical="top" wrapText="1"/>
    </xf>
    <xf numFmtId="3" fontId="24" fillId="0" borderId="25" xfId="0" applyNumberFormat="1" applyFont="1" applyBorder="1" applyAlignment="1">
      <alignment horizontal="center" vertical="top" wrapText="1"/>
    </xf>
    <xf numFmtId="4" fontId="24" fillId="0" borderId="26" xfId="0" applyNumberFormat="1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1" fontId="24" fillId="0" borderId="0" xfId="0" applyNumberFormat="1" applyFont="1"/>
    <xf numFmtId="49" fontId="24" fillId="0" borderId="25" xfId="0" applyNumberFormat="1" applyFont="1" applyBorder="1" applyAlignment="1">
      <alignment horizontal="center" wrapText="1"/>
    </xf>
    <xf numFmtId="49" fontId="24" fillId="0" borderId="25" xfId="0" applyNumberFormat="1" applyFont="1" applyBorder="1" applyAlignment="1">
      <alignment horizontal="center"/>
    </xf>
    <xf numFmtId="1" fontId="24" fillId="0" borderId="25" xfId="0" applyNumberFormat="1" applyFont="1" applyBorder="1" applyAlignment="1">
      <alignment horizontal="center"/>
    </xf>
    <xf numFmtId="1" fontId="25" fillId="0" borderId="0" xfId="0" applyNumberFormat="1" applyFont="1"/>
    <xf numFmtId="49" fontId="24" fillId="0" borderId="25" xfId="0" applyNumberFormat="1" applyFont="1" applyBorder="1" applyAlignment="1">
      <alignment wrapText="1"/>
    </xf>
    <xf numFmtId="3" fontId="21" fillId="0" borderId="25" xfId="0" applyNumberFormat="1" applyFont="1" applyBorder="1" applyAlignment="1">
      <alignment horizontal="right"/>
    </xf>
    <xf numFmtId="4" fontId="21" fillId="0" borderId="25" xfId="0" applyNumberFormat="1" applyFont="1" applyBorder="1" applyAlignment="1">
      <alignment horizontal="right"/>
    </xf>
    <xf numFmtId="3" fontId="25" fillId="0" borderId="0" xfId="0" applyNumberFormat="1" applyFont="1"/>
    <xf numFmtId="4" fontId="25" fillId="0" borderId="0" xfId="0" applyNumberFormat="1" applyFont="1"/>
    <xf numFmtId="2" fontId="24" fillId="0" borderId="0" xfId="0" applyNumberFormat="1" applyFont="1"/>
    <xf numFmtId="49" fontId="21" fillId="0" borderId="25" xfId="0" applyNumberFormat="1" applyFont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/>
    <xf numFmtId="0" fontId="21" fillId="0" borderId="0" xfId="0" applyFont="1"/>
    <xf numFmtId="1" fontId="21" fillId="0" borderId="25" xfId="0" applyNumberFormat="1" applyFont="1" applyBorder="1"/>
    <xf numFmtId="4" fontId="21" fillId="0" borderId="25" xfId="0" applyNumberFormat="1" applyFont="1" applyBorder="1"/>
    <xf numFmtId="49" fontId="24" fillId="0" borderId="27" xfId="0" applyNumberFormat="1" applyFont="1" applyBorder="1" applyAlignment="1">
      <alignment wrapText="1"/>
    </xf>
    <xf numFmtId="49" fontId="21" fillId="0" borderId="27" xfId="0" applyNumberFormat="1" applyFont="1" applyBorder="1" applyAlignment="1">
      <alignment horizontal="center"/>
    </xf>
    <xf numFmtId="3" fontId="21" fillId="0" borderId="27" xfId="0" applyNumberFormat="1" applyFont="1" applyBorder="1" applyAlignment="1">
      <alignment horizontal="right"/>
    </xf>
    <xf numFmtId="4" fontId="21" fillId="0" borderId="27" xfId="0" applyNumberFormat="1" applyFont="1" applyBorder="1" applyAlignment="1">
      <alignment horizontal="right"/>
    </xf>
    <xf numFmtId="0" fontId="21" fillId="0" borderId="0" xfId="0" applyFont="1" applyBorder="1" applyAlignment="1">
      <alignment horizontal="left" vertical="top" wrapText="1"/>
    </xf>
    <xf numFmtId="0" fontId="0" fillId="0" borderId="0" xfId="0" applyAlignment="1">
      <alignment horizontal="right" wrapText="1"/>
    </xf>
    <xf numFmtId="0" fontId="22" fillId="0" borderId="0" xfId="0" applyFont="1" applyAlignment="1">
      <alignment horizontal="left"/>
    </xf>
    <xf numFmtId="0" fontId="21" fillId="0" borderId="0" xfId="0" applyFont="1" applyAlignment="1"/>
    <xf numFmtId="0" fontId="21" fillId="0" borderId="24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left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21" fillId="0" borderId="25" xfId="0" applyFont="1" applyBorder="1"/>
    <xf numFmtId="1" fontId="21" fillId="0" borderId="25" xfId="0" applyNumberFormat="1" applyFont="1" applyBorder="1" applyAlignment="1">
      <alignment horizontal="right"/>
    </xf>
    <xf numFmtId="2" fontId="21" fillId="0" borderId="25" xfId="0" applyNumberFormat="1" applyFont="1" applyBorder="1" applyAlignment="1">
      <alignment horizontal="right"/>
    </xf>
    <xf numFmtId="2" fontId="21" fillId="0" borderId="31" xfId="0" applyNumberFormat="1" applyFont="1" applyBorder="1" applyAlignment="1">
      <alignment horizontal="right"/>
    </xf>
    <xf numFmtId="3" fontId="21" fillId="0" borderId="0" xfId="0" applyNumberFormat="1" applyFont="1" applyBorder="1"/>
    <xf numFmtId="0" fontId="22" fillId="0" borderId="2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3" fontId="26" fillId="0" borderId="0" xfId="0" applyNumberFormat="1" applyFont="1"/>
    <xf numFmtId="4" fontId="26" fillId="0" borderId="0" xfId="0" applyNumberFormat="1" applyFont="1"/>
    <xf numFmtId="2" fontId="21" fillId="0" borderId="25" xfId="0" applyNumberFormat="1" applyFont="1" applyBorder="1"/>
    <xf numFmtId="2" fontId="21" fillId="0" borderId="31" xfId="0" applyNumberFormat="1" applyFont="1" applyBorder="1"/>
    <xf numFmtId="0" fontId="0" fillId="0" borderId="0" xfId="0" applyFont="1"/>
    <xf numFmtId="0" fontId="27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datok%20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pf%20(rab)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datok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datok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datok 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5pf (rab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J34"/>
  <sheetViews>
    <sheetView tabSelected="1" workbookViewId="0">
      <selection activeCell="E25" sqref="E25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7" width="9.33203125" style="66" hidden="1" customWidth="1"/>
    <col min="8" max="9" width="9.33203125" style="71" hidden="1" customWidth="1"/>
    <col min="10" max="16384" width="9.33203125" style="66"/>
  </cols>
  <sheetData>
    <row r="2" spans="1:10" s="72" customFormat="1" ht="67.5" customHeight="1">
      <c r="A2" s="73" t="s">
        <v>33</v>
      </c>
      <c r="B2" s="74" t="s">
        <v>34</v>
      </c>
      <c r="C2" s="75" t="s">
        <v>35</v>
      </c>
      <c r="D2" s="76" t="s">
        <v>36</v>
      </c>
      <c r="E2" s="77" t="s">
        <v>37</v>
      </c>
      <c r="H2" s="78"/>
      <c r="I2" s="78"/>
    </row>
    <row r="3" spans="1:10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H3" s="83"/>
      <c r="I3" s="83"/>
    </row>
    <row r="4" spans="1:10" ht="55.5" customHeight="1">
      <c r="A4" s="84" t="s">
        <v>40</v>
      </c>
      <c r="B4" s="81" t="s">
        <v>41</v>
      </c>
      <c r="C4" s="85">
        <v>262484</v>
      </c>
      <c r="D4" s="86">
        <v>867017.1</v>
      </c>
      <c r="E4" s="86">
        <v>3303.1236189634415</v>
      </c>
      <c r="F4" s="69">
        <f>SUM(C5:C16)</f>
        <v>259417</v>
      </c>
      <c r="G4" s="70">
        <f>SUM(D5:D16)</f>
        <v>821236.09999999986</v>
      </c>
      <c r="H4" s="87">
        <f>F4-C4</f>
        <v>-3067</v>
      </c>
      <c r="I4" s="88">
        <f>G4-D4</f>
        <v>-45781.000000000116</v>
      </c>
      <c r="J4" s="89"/>
    </row>
    <row r="5" spans="1:10" ht="12.75" customHeight="1">
      <c r="A5" s="84" t="s">
        <v>42</v>
      </c>
      <c r="B5" s="81" t="s">
        <v>43</v>
      </c>
      <c r="C5" s="85">
        <v>153</v>
      </c>
      <c r="D5" s="86">
        <v>104.1</v>
      </c>
      <c r="E5" s="86">
        <v>680.39215686274508</v>
      </c>
      <c r="J5" s="89"/>
    </row>
    <row r="6" spans="1:10" ht="12.75" customHeight="1">
      <c r="A6" s="84" t="s">
        <v>44</v>
      </c>
      <c r="B6" s="81" t="s">
        <v>45</v>
      </c>
      <c r="C6" s="85">
        <v>31</v>
      </c>
      <c r="D6" s="86">
        <v>28.7</v>
      </c>
      <c r="E6" s="86">
        <v>925.80645161290317</v>
      </c>
      <c r="J6" s="89"/>
    </row>
    <row r="7" spans="1:10" ht="12.75" customHeight="1">
      <c r="A7" s="84" t="s">
        <v>46</v>
      </c>
      <c r="B7" s="81" t="s">
        <v>47</v>
      </c>
      <c r="C7" s="85">
        <v>398</v>
      </c>
      <c r="D7" s="86">
        <v>404</v>
      </c>
      <c r="E7" s="86">
        <v>1015.0753768844221</v>
      </c>
      <c r="J7" s="89"/>
    </row>
    <row r="8" spans="1:10" ht="12.75" customHeight="1">
      <c r="A8" s="84" t="s">
        <v>48</v>
      </c>
      <c r="B8" s="81" t="s">
        <v>49</v>
      </c>
      <c r="C8" s="85">
        <v>27</v>
      </c>
      <c r="D8" s="86">
        <v>31</v>
      </c>
      <c r="E8" s="86">
        <v>1148.148148148148</v>
      </c>
      <c r="J8" s="89"/>
    </row>
    <row r="9" spans="1:10" ht="12.75" customHeight="1">
      <c r="A9" s="84" t="s">
        <v>50</v>
      </c>
      <c r="B9" s="81" t="s">
        <v>51</v>
      </c>
      <c r="C9" s="85">
        <v>1090</v>
      </c>
      <c r="D9" s="86">
        <v>1326.7</v>
      </c>
      <c r="E9" s="86">
        <v>1217.1559633027523</v>
      </c>
      <c r="J9" s="89"/>
    </row>
    <row r="10" spans="1:10" ht="12.75" customHeight="1">
      <c r="A10" s="84" t="s">
        <v>52</v>
      </c>
      <c r="B10" s="81" t="s">
        <v>53</v>
      </c>
      <c r="C10" s="85">
        <v>45</v>
      </c>
      <c r="D10" s="86">
        <v>60.7</v>
      </c>
      <c r="E10" s="86">
        <v>1348.8888888888889</v>
      </c>
      <c r="J10" s="89"/>
    </row>
    <row r="11" spans="1:10" ht="12.75" customHeight="1">
      <c r="A11" s="84" t="s">
        <v>54</v>
      </c>
      <c r="B11" s="81" t="s">
        <v>55</v>
      </c>
      <c r="C11" s="85">
        <v>34</v>
      </c>
      <c r="D11" s="86">
        <v>49.4</v>
      </c>
      <c r="E11" s="86">
        <v>1452.9411764705883</v>
      </c>
      <c r="J11" s="89"/>
    </row>
    <row r="12" spans="1:10" ht="12.75" customHeight="1">
      <c r="A12" s="84" t="s">
        <v>56</v>
      </c>
      <c r="B12" s="81" t="s">
        <v>57</v>
      </c>
      <c r="C12" s="85">
        <v>139</v>
      </c>
      <c r="D12" s="86">
        <v>239.2</v>
      </c>
      <c r="E12" s="86">
        <v>1720.8633093525179</v>
      </c>
      <c r="J12" s="89"/>
    </row>
    <row r="13" spans="1:10" ht="12.75" customHeight="1">
      <c r="A13" s="84" t="s">
        <v>58</v>
      </c>
      <c r="B13" s="81" t="s">
        <v>59</v>
      </c>
      <c r="C13" s="85">
        <v>141678</v>
      </c>
      <c r="D13" s="86">
        <v>337072.4</v>
      </c>
      <c r="E13" s="86">
        <v>2379.1442566947585</v>
      </c>
      <c r="J13" s="89"/>
    </row>
    <row r="14" spans="1:10" ht="12.75" customHeight="1">
      <c r="A14" s="84" t="s">
        <v>60</v>
      </c>
      <c r="B14" s="81" t="s">
        <v>61</v>
      </c>
      <c r="C14" s="85">
        <v>73469</v>
      </c>
      <c r="D14" s="86">
        <v>254511.5</v>
      </c>
      <c r="E14" s="86">
        <v>3464.2025888469966</v>
      </c>
      <c r="J14" s="89"/>
    </row>
    <row r="15" spans="1:10" ht="12.75" customHeight="1">
      <c r="A15" s="84" t="s">
        <v>62</v>
      </c>
      <c r="B15" s="81" t="s">
        <v>63</v>
      </c>
      <c r="C15" s="85">
        <v>22282</v>
      </c>
      <c r="D15" s="86">
        <v>98705.7</v>
      </c>
      <c r="E15" s="86">
        <v>4429.8402297818866</v>
      </c>
      <c r="J15" s="89"/>
    </row>
    <row r="16" spans="1:10" ht="12.75" customHeight="1">
      <c r="A16" s="84" t="s">
        <v>64</v>
      </c>
      <c r="B16" s="81" t="s">
        <v>65</v>
      </c>
      <c r="C16" s="85">
        <v>20071</v>
      </c>
      <c r="D16" s="86">
        <v>128702.7</v>
      </c>
      <c r="E16" s="86">
        <v>6412.3710826565693</v>
      </c>
      <c r="J16" s="89"/>
    </row>
    <row r="17" spans="1:10" ht="12.75" customHeight="1">
      <c r="A17" s="84" t="s">
        <v>66</v>
      </c>
      <c r="B17" s="90" t="s">
        <v>67</v>
      </c>
      <c r="C17" s="85">
        <v>3067</v>
      </c>
      <c r="D17" s="86">
        <v>45781</v>
      </c>
      <c r="E17" s="86">
        <v>14926.964460384741</v>
      </c>
      <c r="J17" s="89"/>
    </row>
    <row r="18" spans="1:10" ht="45.75" customHeight="1">
      <c r="A18" s="84" t="s">
        <v>68</v>
      </c>
      <c r="B18" s="90" t="s">
        <v>69</v>
      </c>
      <c r="C18" s="85">
        <v>202898</v>
      </c>
      <c r="D18" s="86">
        <v>699608.7</v>
      </c>
      <c r="E18" s="86">
        <v>3448.0808090764817</v>
      </c>
      <c r="F18" s="69">
        <f>SUM(C18:C23)</f>
        <v>262484</v>
      </c>
      <c r="G18" s="70">
        <f>SUM(D18:D23)</f>
        <v>867017.1</v>
      </c>
      <c r="H18" s="87">
        <f>F18-C4</f>
        <v>0</v>
      </c>
      <c r="I18" s="88">
        <f>G18-D4</f>
        <v>0</v>
      </c>
      <c r="J18" s="89"/>
    </row>
    <row r="19" spans="1:10" ht="14.25" customHeight="1">
      <c r="A19" s="84" t="s">
        <v>70</v>
      </c>
      <c r="B19" s="90" t="s">
        <v>71</v>
      </c>
      <c r="C19" s="85">
        <v>41228</v>
      </c>
      <c r="D19" s="86">
        <v>111463.9</v>
      </c>
      <c r="E19" s="86">
        <v>2703.5970699524596</v>
      </c>
      <c r="J19" s="89"/>
    </row>
    <row r="20" spans="1:10" ht="14.25" customHeight="1">
      <c r="A20" s="84" t="s">
        <v>72</v>
      </c>
      <c r="B20" s="90" t="s">
        <v>73</v>
      </c>
      <c r="C20" s="85">
        <v>10958</v>
      </c>
      <c r="D20" s="86">
        <v>27772.3</v>
      </c>
      <c r="E20" s="86">
        <v>2534.4314655959115</v>
      </c>
      <c r="J20" s="89"/>
    </row>
    <row r="21" spans="1:10" ht="14.25" customHeight="1">
      <c r="A21" s="84" t="s">
        <v>74</v>
      </c>
      <c r="B21" s="90" t="s">
        <v>75</v>
      </c>
      <c r="C21" s="85">
        <v>5852</v>
      </c>
      <c r="D21" s="86">
        <v>18724.8</v>
      </c>
      <c r="E21" s="86">
        <v>3199.7265892002733</v>
      </c>
      <c r="J21" s="89"/>
    </row>
    <row r="22" spans="1:10" ht="14.25" customHeight="1">
      <c r="A22" s="84" t="s">
        <v>76</v>
      </c>
      <c r="B22" s="90" t="s">
        <v>77</v>
      </c>
      <c r="C22" s="85">
        <v>1486</v>
      </c>
      <c r="D22" s="86">
        <v>3176.7</v>
      </c>
      <c r="E22" s="86">
        <v>2137.7523553162855</v>
      </c>
      <c r="J22" s="89"/>
    </row>
    <row r="23" spans="1:10" ht="14.25" customHeight="1">
      <c r="A23" s="84" t="s">
        <v>78</v>
      </c>
      <c r="B23" s="90" t="s">
        <v>79</v>
      </c>
      <c r="C23" s="85">
        <v>62</v>
      </c>
      <c r="D23" s="86">
        <v>6270.7</v>
      </c>
      <c r="E23" s="86">
        <v>101140.32258064517</v>
      </c>
      <c r="J23" s="89"/>
    </row>
    <row r="24" spans="1:10" ht="42.75" customHeight="1">
      <c r="A24" s="84" t="s">
        <v>80</v>
      </c>
      <c r="B24" s="90" t="s">
        <v>81</v>
      </c>
      <c r="C24" s="85">
        <v>1924</v>
      </c>
      <c r="D24" s="86">
        <v>2259.8000000000002</v>
      </c>
      <c r="E24" s="86">
        <v>1174.5322245322245</v>
      </c>
      <c r="F24" s="69">
        <f>SUM(C24:C26)</f>
        <v>262484</v>
      </c>
      <c r="G24" s="70">
        <f>SUM(D24:D26)</f>
        <v>867017.1</v>
      </c>
      <c r="H24" s="87">
        <f>F24-C4</f>
        <v>0</v>
      </c>
      <c r="I24" s="88">
        <f>G24-D4</f>
        <v>0</v>
      </c>
      <c r="J24" s="89"/>
    </row>
    <row r="25" spans="1:10" ht="11.25" customHeight="1">
      <c r="A25" s="84" t="s">
        <v>82</v>
      </c>
      <c r="B25" s="90" t="s">
        <v>83</v>
      </c>
      <c r="C25" s="85">
        <v>7767</v>
      </c>
      <c r="D25" s="86">
        <v>15743.7</v>
      </c>
      <c r="E25" s="86">
        <v>2026.9988412514485</v>
      </c>
      <c r="J25" s="89"/>
    </row>
    <row r="26" spans="1:10" ht="11.25" customHeight="1">
      <c r="A26" s="84" t="s">
        <v>84</v>
      </c>
      <c r="B26" s="90" t="s">
        <v>85</v>
      </c>
      <c r="C26" s="85">
        <v>252793</v>
      </c>
      <c r="D26" s="86">
        <v>849013.6</v>
      </c>
      <c r="E26" s="86">
        <v>3358.5328707677822</v>
      </c>
      <c r="J26" s="89"/>
    </row>
    <row r="27" spans="1:10" ht="22.5" customHeight="1">
      <c r="A27" s="84" t="s">
        <v>86</v>
      </c>
      <c r="B27" s="90" t="s">
        <v>87</v>
      </c>
      <c r="C27" s="85">
        <v>53403</v>
      </c>
      <c r="D27" s="86">
        <v>183581.5</v>
      </c>
      <c r="E27" s="86">
        <v>3437.6626781266968</v>
      </c>
      <c r="J27" s="89"/>
    </row>
    <row r="28" spans="1:10" s="93" customFormat="1" ht="22.5" customHeight="1">
      <c r="A28" s="84" t="s">
        <v>88</v>
      </c>
      <c r="B28" s="90" t="s">
        <v>89</v>
      </c>
      <c r="C28" s="94">
        <v>0</v>
      </c>
      <c r="D28" s="95">
        <v>0</v>
      </c>
      <c r="E28" s="95">
        <v>0</v>
      </c>
    </row>
    <row r="29" spans="1:10" s="93" customFormat="1" ht="6.75" customHeight="1">
      <c r="A29" s="96"/>
      <c r="B29" s="97"/>
      <c r="C29" s="98"/>
      <c r="D29" s="99"/>
      <c r="E29" s="99"/>
    </row>
    <row r="30" spans="1:10" ht="11.25" customHeight="1">
      <c r="A30" s="100" t="s">
        <v>90</v>
      </c>
      <c r="B30" s="100"/>
      <c r="C30" s="100"/>
      <c r="D30" s="100"/>
      <c r="E30" s="100"/>
    </row>
    <row r="31" spans="1:10" ht="11.25" customHeight="1">
      <c r="A31" s="100"/>
      <c r="B31" s="100"/>
      <c r="C31" s="100"/>
      <c r="D31" s="100"/>
      <c r="E31" s="100"/>
    </row>
    <row r="32" spans="1:10" ht="40.5" customHeight="1">
      <c r="A32" s="101" t="s">
        <v>91</v>
      </c>
      <c r="B32" s="101"/>
      <c r="C32" s="101"/>
      <c r="D32" s="101" t="s">
        <v>92</v>
      </c>
      <c r="E32" s="101"/>
      <c r="F32" s="101"/>
      <c r="G32" s="101"/>
    </row>
    <row r="34" spans="1:3" ht="22.5" customHeight="1">
      <c r="A34" s="101" t="s">
        <v>93</v>
      </c>
      <c r="B34" s="101"/>
      <c r="C34" s="101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C10" sqref="C10"/>
    </sheetView>
  </sheetViews>
  <sheetFormatPr defaultColWidth="9.33203125" defaultRowHeight="12.75"/>
  <cols>
    <col min="3" max="3" width="13.83203125" customWidth="1"/>
    <col min="6" max="6" width="12.5" customWidth="1"/>
    <col min="7" max="7" width="13.33203125" customWidth="1"/>
  </cols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'5pf'!C4</f>
        <v>262484</v>
      </c>
      <c r="D3" s="2" t="s">
        <v>96</v>
      </c>
      <c r="E3" s="2" t="s">
        <v>97</v>
      </c>
      <c r="F3" s="85">
        <f>SUM('5pf'!C5:C17)</f>
        <v>262484</v>
      </c>
      <c r="G3" t="str">
        <f>IF(F3=C3,"+","-")</f>
        <v>+</v>
      </c>
    </row>
    <row r="4" spans="2:7">
      <c r="B4" s="2" t="s">
        <v>41</v>
      </c>
      <c r="C4" s="85">
        <f>'5pf'!C4</f>
        <v>262484</v>
      </c>
      <c r="D4" s="2" t="s">
        <v>96</v>
      </c>
      <c r="E4" s="2" t="s">
        <v>98</v>
      </c>
      <c r="F4" s="85">
        <f>SUM('5pf'!C18:C23)</f>
        <v>262484</v>
      </c>
      <c r="G4" t="str">
        <f>IF(F4=C4,"+","-")</f>
        <v>+</v>
      </c>
    </row>
    <row r="5" spans="2:7">
      <c r="B5" s="2" t="s">
        <v>41</v>
      </c>
      <c r="C5" s="85">
        <f>'5pf'!C4</f>
        <v>262484</v>
      </c>
      <c r="D5" s="2" t="s">
        <v>96</v>
      </c>
      <c r="E5" s="2" t="s">
        <v>99</v>
      </c>
      <c r="F5" s="85">
        <f>SUM('5pf'!C24:C26)</f>
        <v>262484</v>
      </c>
      <c r="G5" t="str">
        <f>IF(F5=C5,"+","-")</f>
        <v>+</v>
      </c>
    </row>
    <row r="6" spans="2:7">
      <c r="B6" s="2" t="s">
        <v>41</v>
      </c>
      <c r="C6" s="85">
        <f>'5pf'!C4</f>
        <v>262484</v>
      </c>
      <c r="D6" s="2" t="s">
        <v>100</v>
      </c>
      <c r="E6" s="2" t="s">
        <v>87</v>
      </c>
      <c r="F6" s="85">
        <f>'5pf'!C27</f>
        <v>53403</v>
      </c>
      <c r="G6" t="str">
        <f>IF(F6&lt;=C6,"+","-")</f>
        <v>+</v>
      </c>
    </row>
    <row r="7" spans="2:7">
      <c r="B7" s="2" t="s">
        <v>89</v>
      </c>
      <c r="C7" s="85">
        <f>'5pf'!C28</f>
        <v>0</v>
      </c>
      <c r="D7" s="2" t="s">
        <v>96</v>
      </c>
      <c r="E7" s="2" t="s">
        <v>101</v>
      </c>
      <c r="F7" s="85">
        <f>'5pf (раб)'!C28</f>
        <v>0</v>
      </c>
      <c r="G7" t="str">
        <f>IF(F7=C7,"+","-")</f>
        <v>+</v>
      </c>
    </row>
    <row r="8" spans="2:7">
      <c r="B8" s="2" t="s">
        <v>102</v>
      </c>
    </row>
    <row r="9" spans="2:7">
      <c r="B9" s="2" t="s">
        <v>41</v>
      </c>
      <c r="C9" s="86">
        <f>'5pf'!D4</f>
        <v>867017.1</v>
      </c>
      <c r="D9" s="2" t="s">
        <v>96</v>
      </c>
      <c r="E9" s="2" t="s">
        <v>97</v>
      </c>
      <c r="F9" s="86">
        <f>SUM('5pf'!D5:D17)</f>
        <v>867017.09999999986</v>
      </c>
      <c r="G9" t="str">
        <f>IF(F9=C9,"+","-")</f>
        <v>+</v>
      </c>
    </row>
    <row r="10" spans="2:7">
      <c r="B10" s="2" t="s">
        <v>41</v>
      </c>
      <c r="C10" s="86">
        <f>'5pf'!D4</f>
        <v>867017.1</v>
      </c>
      <c r="D10" s="2" t="s">
        <v>96</v>
      </c>
      <c r="E10" s="2" t="s">
        <v>98</v>
      </c>
      <c r="F10" s="86">
        <f>SUM('5pf'!D18:D23)</f>
        <v>867017.1</v>
      </c>
      <c r="G10" t="str">
        <f>IF(F10=C10,"+","-")</f>
        <v>+</v>
      </c>
    </row>
    <row r="11" spans="2:7">
      <c r="B11" s="2" t="s">
        <v>41</v>
      </c>
      <c r="C11" s="86">
        <f>'5pf'!D4</f>
        <v>867017.1</v>
      </c>
      <c r="D11" s="2" t="s">
        <v>96</v>
      </c>
      <c r="E11" s="2" t="s">
        <v>99</v>
      </c>
      <c r="F11" s="86">
        <f>SUM('5pf'!D24:D26)</f>
        <v>867017.1</v>
      </c>
      <c r="G11" t="str">
        <f>IF(F11=C11,"+","-")</f>
        <v>+</v>
      </c>
    </row>
    <row r="12" spans="2:7">
      <c r="B12" s="2" t="s">
        <v>41</v>
      </c>
      <c r="C12" s="86">
        <f>'5pf'!D4</f>
        <v>867017.1</v>
      </c>
      <c r="D12" s="2" t="s">
        <v>100</v>
      </c>
      <c r="E12" s="2" t="s">
        <v>87</v>
      </c>
      <c r="F12" s="86">
        <f>'5pf'!D27</f>
        <v>183581.5</v>
      </c>
      <c r="G12" t="str">
        <f>IF(F12&lt;=C12,"+","-")</f>
        <v>+</v>
      </c>
    </row>
    <row r="13" spans="2:7">
      <c r="B13" s="2" t="s">
        <v>89</v>
      </c>
      <c r="C13" s="86">
        <f>'5pf'!D28</f>
        <v>0</v>
      </c>
      <c r="D13" s="2" t="s">
        <v>96</v>
      </c>
      <c r="E13" s="2" t="s">
        <v>101</v>
      </c>
      <c r="F13" s="86">
        <f>'5pf (раб)'!D28</f>
        <v>0</v>
      </c>
      <c r="G13" t="str">
        <f>IF(F13=C13,"+","-")</f>
        <v>+</v>
      </c>
    </row>
  </sheetData>
  <conditionalFormatting sqref="G3:G13">
    <cfRule type="cellIs" dxfId="3" priority="0" operator="equal">
      <formula>"+"</formula>
    </cfRule>
    <cfRule type="cellIs" dxfId="2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65"/>
  <sheetViews>
    <sheetView workbookViewId="0">
      <selection activeCell="F24" sqref="F24"/>
    </sheetView>
  </sheetViews>
  <sheetFormatPr defaultColWidth="9.33203125" defaultRowHeight="11.25" customHeight="1"/>
  <cols>
    <col min="1" max="1" width="4.33203125" style="93" customWidth="1"/>
    <col min="2" max="2" width="33" style="93" customWidth="1"/>
    <col min="3" max="3" width="11" style="93" customWidth="1"/>
    <col min="4" max="4" width="14.1640625" style="93" customWidth="1"/>
    <col min="5" max="5" width="10.33203125" style="93" customWidth="1"/>
    <col min="6" max="6" width="11" style="93" customWidth="1"/>
    <col min="7" max="7" width="14.1640625" style="93" customWidth="1"/>
    <col min="8" max="8" width="10.33203125" style="93" customWidth="1"/>
    <col min="9" max="9" width="11" style="93" customWidth="1"/>
    <col min="10" max="10" width="14.1640625" style="93" customWidth="1"/>
    <col min="11" max="11" width="10.33203125" style="93" customWidth="1"/>
    <col min="12" max="14" width="9.33203125" style="93"/>
    <col min="15" max="15" width="11.6640625" style="93" bestFit="1" customWidth="1"/>
    <col min="16" max="16" width="9.33203125" style="93"/>
    <col min="17" max="17" width="12.6640625" style="93" bestFit="1" customWidth="1"/>
    <col min="18" max="30" width="9.33203125" style="93"/>
    <col min="31" max="31" width="12.1640625" style="93" bestFit="1" customWidth="1"/>
    <col min="32" max="32" width="9.33203125" style="91"/>
    <col min="33" max="16384" width="9.33203125" style="93"/>
  </cols>
  <sheetData>
    <row r="1" spans="1:32" ht="11.25" customHeight="1">
      <c r="A1" s="102" t="s">
        <v>103</v>
      </c>
      <c r="B1" s="102"/>
      <c r="C1" s="102"/>
      <c r="D1" s="102"/>
      <c r="E1" s="102"/>
      <c r="F1" s="102"/>
      <c r="G1" s="103"/>
    </row>
    <row r="2" spans="1:32" ht="18" customHeight="1">
      <c r="A2" s="104" t="s">
        <v>104</v>
      </c>
      <c r="B2" s="104" t="s">
        <v>105</v>
      </c>
      <c r="C2" s="107" t="s">
        <v>106</v>
      </c>
      <c r="D2" s="108"/>
      <c r="E2" s="108"/>
      <c r="F2" s="107" t="s">
        <v>42</v>
      </c>
      <c r="G2" s="108"/>
      <c r="H2" s="108"/>
      <c r="I2" s="107" t="s">
        <v>44</v>
      </c>
      <c r="J2" s="108"/>
      <c r="K2" s="109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1"/>
    </row>
    <row r="3" spans="1:32" ht="28.5" customHeight="1">
      <c r="A3" s="106"/>
      <c r="B3" s="106"/>
      <c r="C3" s="104" t="s">
        <v>107</v>
      </c>
      <c r="D3" s="104" t="s">
        <v>108</v>
      </c>
      <c r="E3" s="104" t="s">
        <v>109</v>
      </c>
      <c r="F3" s="104" t="s">
        <v>107</v>
      </c>
      <c r="G3" s="104" t="s">
        <v>108</v>
      </c>
      <c r="H3" s="104" t="s">
        <v>109</v>
      </c>
      <c r="I3" s="104" t="s">
        <v>107</v>
      </c>
      <c r="J3" s="104" t="s">
        <v>108</v>
      </c>
      <c r="K3" s="104" t="s">
        <v>109</v>
      </c>
      <c r="AF3" s="112"/>
    </row>
    <row r="4" spans="1:32" ht="36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AF4" s="112"/>
    </row>
    <row r="5" spans="1:32" ht="11.25" customHeight="1">
      <c r="A5" s="113" t="s">
        <v>110</v>
      </c>
      <c r="B5" s="113" t="s">
        <v>111</v>
      </c>
      <c r="C5" s="114">
        <v>71401</v>
      </c>
      <c r="D5" s="115">
        <v>268547.59999999998</v>
      </c>
      <c r="E5" s="116">
        <v>3761.1</v>
      </c>
      <c r="F5" s="114">
        <v>8</v>
      </c>
      <c r="G5" s="115">
        <v>6.1</v>
      </c>
      <c r="H5" s="115">
        <v>760.1</v>
      </c>
      <c r="I5" s="114">
        <v>7</v>
      </c>
      <c r="J5" s="115">
        <v>6.6</v>
      </c>
      <c r="K5" s="115">
        <v>945.4</v>
      </c>
      <c r="AF5" s="117"/>
    </row>
    <row r="6" spans="1:32" ht="11.25" customHeight="1">
      <c r="A6" s="113" t="s">
        <v>112</v>
      </c>
      <c r="B6" s="113" t="s">
        <v>113</v>
      </c>
      <c r="C6" s="114">
        <v>14972</v>
      </c>
      <c r="D6" s="115">
        <v>47342.6</v>
      </c>
      <c r="E6" s="116">
        <v>3162.1</v>
      </c>
      <c r="F6" s="114">
        <v>4</v>
      </c>
      <c r="G6" s="115">
        <v>3</v>
      </c>
      <c r="H6" s="115">
        <v>760.1</v>
      </c>
      <c r="I6" s="114">
        <v>3</v>
      </c>
      <c r="J6" s="115">
        <v>2.9</v>
      </c>
      <c r="K6" s="115">
        <v>967</v>
      </c>
      <c r="AF6" s="117"/>
    </row>
    <row r="7" spans="1:32" ht="11.25" customHeight="1">
      <c r="A7" s="113" t="s">
        <v>114</v>
      </c>
      <c r="B7" s="113" t="s">
        <v>115</v>
      </c>
      <c r="C7" s="114">
        <v>21049</v>
      </c>
      <c r="D7" s="115">
        <v>65578.399999999994</v>
      </c>
      <c r="E7" s="116">
        <v>3115.5</v>
      </c>
      <c r="F7" s="114">
        <v>16</v>
      </c>
      <c r="G7" s="115">
        <v>9.1</v>
      </c>
      <c r="H7" s="115">
        <v>570.1</v>
      </c>
      <c r="I7" s="114">
        <v>3</v>
      </c>
      <c r="J7" s="115">
        <v>2.4</v>
      </c>
      <c r="K7" s="115">
        <v>810.8</v>
      </c>
      <c r="AF7" s="117"/>
    </row>
    <row r="8" spans="1:32" ht="11.25" customHeight="1">
      <c r="A8" s="113" t="s">
        <v>116</v>
      </c>
      <c r="B8" s="113" t="s">
        <v>117</v>
      </c>
      <c r="C8" s="114">
        <v>20055</v>
      </c>
      <c r="D8" s="115">
        <v>62169.1</v>
      </c>
      <c r="E8" s="116">
        <v>3099.9</v>
      </c>
      <c r="F8" s="114">
        <v>21</v>
      </c>
      <c r="G8" s="115">
        <v>13.4</v>
      </c>
      <c r="H8" s="115">
        <v>637.1</v>
      </c>
      <c r="I8" s="114">
        <v>0</v>
      </c>
      <c r="J8" s="115">
        <v>0</v>
      </c>
      <c r="K8" s="115">
        <v>0</v>
      </c>
      <c r="AF8" s="117"/>
    </row>
    <row r="9" spans="1:32" ht="11.25" customHeight="1">
      <c r="A9" s="113" t="s">
        <v>118</v>
      </c>
      <c r="B9" s="113" t="s">
        <v>119</v>
      </c>
      <c r="C9" s="114">
        <v>32368</v>
      </c>
      <c r="D9" s="115">
        <v>102191.1</v>
      </c>
      <c r="E9" s="116">
        <v>3157.2</v>
      </c>
      <c r="F9" s="114">
        <v>46</v>
      </c>
      <c r="G9" s="115">
        <v>29.9</v>
      </c>
      <c r="H9" s="115">
        <v>650</v>
      </c>
      <c r="I9" s="114">
        <v>7</v>
      </c>
      <c r="J9" s="115">
        <v>6.1</v>
      </c>
      <c r="K9" s="115">
        <v>874.6</v>
      </c>
      <c r="AF9" s="117"/>
    </row>
    <row r="10" spans="1:32" ht="11.25" customHeight="1">
      <c r="A10" s="113" t="s">
        <v>120</v>
      </c>
      <c r="B10" s="113" t="s">
        <v>121</v>
      </c>
      <c r="C10" s="114">
        <v>22859</v>
      </c>
      <c r="D10" s="115">
        <v>70815.8</v>
      </c>
      <c r="E10" s="116">
        <v>3097.9</v>
      </c>
      <c r="F10" s="114">
        <v>28</v>
      </c>
      <c r="G10" s="115">
        <v>21.3</v>
      </c>
      <c r="H10" s="115">
        <v>760.1</v>
      </c>
      <c r="I10" s="114">
        <v>5</v>
      </c>
      <c r="J10" s="115">
        <v>4.8</v>
      </c>
      <c r="K10" s="115">
        <v>967</v>
      </c>
      <c r="AF10" s="117"/>
    </row>
    <row r="11" spans="1:32" ht="11.25" customHeight="1">
      <c r="A11" s="113" t="s">
        <v>122</v>
      </c>
      <c r="B11" s="113" t="s">
        <v>123</v>
      </c>
      <c r="C11" s="114">
        <v>31249</v>
      </c>
      <c r="D11" s="115">
        <v>97981.7</v>
      </c>
      <c r="E11" s="116">
        <v>3135.5</v>
      </c>
      <c r="F11" s="114">
        <v>10</v>
      </c>
      <c r="G11" s="115">
        <v>6.8</v>
      </c>
      <c r="H11" s="115">
        <v>684.1</v>
      </c>
      <c r="I11" s="114">
        <v>6</v>
      </c>
      <c r="J11" s="115">
        <v>5.8</v>
      </c>
      <c r="K11" s="115">
        <v>967</v>
      </c>
      <c r="AF11" s="117"/>
    </row>
    <row r="12" spans="1:32" ht="11.25" customHeight="1">
      <c r="A12" s="113" t="s">
        <v>124</v>
      </c>
      <c r="B12" s="113" t="s">
        <v>125</v>
      </c>
      <c r="C12" s="114">
        <v>48531</v>
      </c>
      <c r="D12" s="115">
        <v>152390.70000000001</v>
      </c>
      <c r="E12" s="116">
        <v>3140</v>
      </c>
      <c r="F12" s="114">
        <v>20</v>
      </c>
      <c r="G12" s="115">
        <v>14.4</v>
      </c>
      <c r="H12" s="115">
        <v>721.3</v>
      </c>
      <c r="I12" s="114">
        <v>0</v>
      </c>
      <c r="J12" s="115">
        <v>0</v>
      </c>
      <c r="K12" s="115">
        <v>0</v>
      </c>
      <c r="AF12" s="117"/>
    </row>
    <row r="13" spans="1:32" ht="11.25" customHeight="1">
      <c r="A13" s="118" t="s">
        <v>126</v>
      </c>
      <c r="B13" s="119"/>
      <c r="C13" s="114">
        <v>262484</v>
      </c>
      <c r="D13" s="115">
        <v>867017.1</v>
      </c>
      <c r="E13" s="116">
        <v>3303.1</v>
      </c>
      <c r="F13" s="114">
        <v>153</v>
      </c>
      <c r="G13" s="115">
        <v>104.1</v>
      </c>
      <c r="H13" s="115">
        <v>680.2</v>
      </c>
      <c r="I13" s="114">
        <v>31</v>
      </c>
      <c r="J13" s="115">
        <v>28.7</v>
      </c>
      <c r="K13" s="115">
        <v>926.1</v>
      </c>
    </row>
    <row r="15" spans="1:32" ht="21" customHeight="1">
      <c r="A15" s="104" t="s">
        <v>104</v>
      </c>
      <c r="B15" s="104" t="s">
        <v>105</v>
      </c>
      <c r="C15" s="107" t="s">
        <v>46</v>
      </c>
      <c r="D15" s="108"/>
      <c r="E15" s="108"/>
      <c r="F15" s="107" t="s">
        <v>48</v>
      </c>
      <c r="G15" s="108"/>
      <c r="H15" s="108"/>
      <c r="I15" s="107" t="s">
        <v>50</v>
      </c>
      <c r="J15" s="108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</row>
    <row r="16" spans="1:32" ht="12.75" customHeight="1">
      <c r="A16" s="106"/>
      <c r="B16" s="106"/>
      <c r="C16" s="104" t="s">
        <v>107</v>
      </c>
      <c r="D16" s="104" t="s">
        <v>108</v>
      </c>
      <c r="E16" s="104" t="s">
        <v>109</v>
      </c>
      <c r="F16" s="104" t="s">
        <v>107</v>
      </c>
      <c r="G16" s="104" t="s">
        <v>108</v>
      </c>
      <c r="H16" s="104" t="s">
        <v>109</v>
      </c>
      <c r="I16" s="104" t="s">
        <v>107</v>
      </c>
      <c r="J16" s="104" t="s">
        <v>108</v>
      </c>
      <c r="K16" s="104" t="s">
        <v>109</v>
      </c>
    </row>
    <row r="17" spans="1:28" ht="43.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28" ht="11.25" customHeight="1">
      <c r="A18" s="113" t="s">
        <v>110</v>
      </c>
      <c r="B18" s="113" t="s">
        <v>111</v>
      </c>
      <c r="C18" s="114">
        <v>54</v>
      </c>
      <c r="D18" s="115">
        <v>54.9</v>
      </c>
      <c r="E18" s="115">
        <v>1016.2</v>
      </c>
      <c r="F18" s="114">
        <v>15</v>
      </c>
      <c r="G18" s="115">
        <v>17.3</v>
      </c>
      <c r="H18" s="115">
        <v>1150.5999999999999</v>
      </c>
      <c r="I18" s="114">
        <v>257</v>
      </c>
      <c r="J18" s="115">
        <v>312.89999999999998</v>
      </c>
      <c r="K18" s="115">
        <v>1217.5</v>
      </c>
    </row>
    <row r="19" spans="1:28" ht="11.25" customHeight="1">
      <c r="A19" s="113" t="s">
        <v>112</v>
      </c>
      <c r="B19" s="113" t="s">
        <v>113</v>
      </c>
      <c r="C19" s="114">
        <v>30</v>
      </c>
      <c r="D19" s="115">
        <v>30.6</v>
      </c>
      <c r="E19" s="115">
        <v>1019.1</v>
      </c>
      <c r="F19" s="114">
        <v>3</v>
      </c>
      <c r="G19" s="115">
        <v>3.5</v>
      </c>
      <c r="H19" s="115">
        <v>1151.7</v>
      </c>
      <c r="I19" s="114">
        <v>93</v>
      </c>
      <c r="J19" s="115">
        <v>113.1</v>
      </c>
      <c r="K19" s="115">
        <v>1216.2</v>
      </c>
    </row>
    <row r="20" spans="1:28" ht="11.25" customHeight="1">
      <c r="A20" s="113" t="s">
        <v>114</v>
      </c>
      <c r="B20" s="113" t="s">
        <v>115</v>
      </c>
      <c r="C20" s="114">
        <v>36</v>
      </c>
      <c r="D20" s="115">
        <v>36.5</v>
      </c>
      <c r="E20" s="115">
        <v>1013.5</v>
      </c>
      <c r="F20" s="114">
        <v>2</v>
      </c>
      <c r="G20" s="115">
        <v>2.2999999999999998</v>
      </c>
      <c r="H20" s="115">
        <v>1150</v>
      </c>
      <c r="I20" s="114">
        <v>67</v>
      </c>
      <c r="J20" s="115">
        <v>81.5</v>
      </c>
      <c r="K20" s="115">
        <v>1216.2</v>
      </c>
    </row>
    <row r="21" spans="1:28" ht="11.25" customHeight="1">
      <c r="A21" s="113" t="s">
        <v>116</v>
      </c>
      <c r="B21" s="113" t="s">
        <v>117</v>
      </c>
      <c r="C21" s="114">
        <v>37</v>
      </c>
      <c r="D21" s="115">
        <v>37.799999999999997</v>
      </c>
      <c r="E21" s="115">
        <v>1021.1</v>
      </c>
      <c r="F21" s="114">
        <v>0</v>
      </c>
      <c r="G21" s="115">
        <v>0</v>
      </c>
      <c r="H21" s="115">
        <v>0</v>
      </c>
      <c r="I21" s="114">
        <v>90</v>
      </c>
      <c r="J21" s="115">
        <v>109.5</v>
      </c>
      <c r="K21" s="115">
        <v>1216.2</v>
      </c>
    </row>
    <row r="22" spans="1:28" ht="11.25" customHeight="1">
      <c r="A22" s="113" t="s">
        <v>118</v>
      </c>
      <c r="B22" s="113" t="s">
        <v>119</v>
      </c>
      <c r="C22" s="114">
        <v>56</v>
      </c>
      <c r="D22" s="115">
        <v>56.8</v>
      </c>
      <c r="E22" s="115">
        <v>1014.8</v>
      </c>
      <c r="F22" s="114">
        <v>0</v>
      </c>
      <c r="G22" s="115">
        <v>0</v>
      </c>
      <c r="H22" s="115">
        <v>0</v>
      </c>
      <c r="I22" s="114">
        <v>123</v>
      </c>
      <c r="J22" s="115">
        <v>149.9</v>
      </c>
      <c r="K22" s="115">
        <v>1218.5999999999999</v>
      </c>
    </row>
    <row r="23" spans="1:28" ht="11.25" customHeight="1">
      <c r="A23" s="113" t="s">
        <v>120</v>
      </c>
      <c r="B23" s="113" t="s">
        <v>121</v>
      </c>
      <c r="C23" s="114">
        <v>58</v>
      </c>
      <c r="D23" s="115">
        <v>58.8</v>
      </c>
      <c r="E23" s="115">
        <v>1013.5</v>
      </c>
      <c r="F23" s="114">
        <v>2</v>
      </c>
      <c r="G23" s="115">
        <v>2.2999999999999998</v>
      </c>
      <c r="H23" s="115">
        <v>1150</v>
      </c>
      <c r="I23" s="114">
        <v>121</v>
      </c>
      <c r="J23" s="115">
        <v>147.30000000000001</v>
      </c>
      <c r="K23" s="115">
        <v>1217.0999999999999</v>
      </c>
    </row>
    <row r="24" spans="1:28" ht="11.25" customHeight="1">
      <c r="A24" s="113" t="s">
        <v>122</v>
      </c>
      <c r="B24" s="113" t="s">
        <v>123</v>
      </c>
      <c r="C24" s="114">
        <v>60</v>
      </c>
      <c r="D24" s="115">
        <v>60.8</v>
      </c>
      <c r="E24" s="115">
        <v>1013.5</v>
      </c>
      <c r="F24" s="114">
        <v>3</v>
      </c>
      <c r="G24" s="115">
        <v>3.4</v>
      </c>
      <c r="H24" s="115">
        <v>1126.4000000000001</v>
      </c>
      <c r="I24" s="114">
        <v>138</v>
      </c>
      <c r="J24" s="115">
        <v>168</v>
      </c>
      <c r="K24" s="115">
        <v>1217.5</v>
      </c>
    </row>
    <row r="25" spans="1:28" ht="11.25" customHeight="1">
      <c r="A25" s="113" t="s">
        <v>124</v>
      </c>
      <c r="B25" s="113" t="s">
        <v>125</v>
      </c>
      <c r="C25" s="114">
        <v>67</v>
      </c>
      <c r="D25" s="115">
        <v>67.900000000000006</v>
      </c>
      <c r="E25" s="115">
        <v>1013.5</v>
      </c>
      <c r="F25" s="114">
        <v>2</v>
      </c>
      <c r="G25" s="115">
        <v>2.2999999999999998</v>
      </c>
      <c r="H25" s="115">
        <v>1160.0999999999999</v>
      </c>
      <c r="I25" s="114">
        <v>201</v>
      </c>
      <c r="J25" s="115">
        <v>244.6</v>
      </c>
      <c r="K25" s="115">
        <v>1216.7</v>
      </c>
    </row>
    <row r="26" spans="1:28" ht="11.25" customHeight="1">
      <c r="A26" s="118" t="s">
        <v>126</v>
      </c>
      <c r="B26" s="119"/>
      <c r="C26" s="114">
        <v>398</v>
      </c>
      <c r="D26" s="115">
        <v>404</v>
      </c>
      <c r="E26" s="115">
        <v>1015.2</v>
      </c>
      <c r="F26" s="114">
        <v>27</v>
      </c>
      <c r="G26" s="115">
        <v>31</v>
      </c>
      <c r="H26" s="115">
        <v>1148.5999999999999</v>
      </c>
      <c r="I26" s="114">
        <v>1090</v>
      </c>
      <c r="J26" s="115">
        <v>1326.7</v>
      </c>
      <c r="K26" s="115">
        <v>1217.0999999999999</v>
      </c>
    </row>
    <row r="28" spans="1:28" ht="20.25" customHeight="1">
      <c r="A28" s="104" t="s">
        <v>104</v>
      </c>
      <c r="B28" s="104" t="s">
        <v>105</v>
      </c>
      <c r="C28" s="107" t="s">
        <v>52</v>
      </c>
      <c r="D28" s="108"/>
      <c r="E28" s="108"/>
      <c r="F28" s="107" t="s">
        <v>54</v>
      </c>
      <c r="G28" s="108"/>
      <c r="H28" s="108"/>
      <c r="I28" s="107" t="s">
        <v>56</v>
      </c>
      <c r="J28" s="108"/>
      <c r="K28" s="109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spans="1:28" ht="12.75" customHeight="1">
      <c r="A29" s="106"/>
      <c r="B29" s="106"/>
      <c r="C29" s="104" t="s">
        <v>107</v>
      </c>
      <c r="D29" s="104" t="s">
        <v>108</v>
      </c>
      <c r="E29" s="104" t="s">
        <v>109</v>
      </c>
      <c r="F29" s="104" t="s">
        <v>107</v>
      </c>
      <c r="G29" s="104" t="s">
        <v>108</v>
      </c>
      <c r="H29" s="104" t="s">
        <v>109</v>
      </c>
      <c r="I29" s="104" t="s">
        <v>107</v>
      </c>
      <c r="J29" s="104" t="s">
        <v>108</v>
      </c>
      <c r="K29" s="104" t="s">
        <v>109</v>
      </c>
    </row>
    <row r="30" spans="1:28" ht="43.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28" ht="11.25" customHeight="1">
      <c r="A31" s="113" t="s">
        <v>110</v>
      </c>
      <c r="B31" s="113" t="s">
        <v>111</v>
      </c>
      <c r="C31" s="114">
        <v>18</v>
      </c>
      <c r="D31" s="115">
        <v>24.4</v>
      </c>
      <c r="E31" s="115">
        <v>1357.7</v>
      </c>
      <c r="F31" s="114">
        <v>7</v>
      </c>
      <c r="G31" s="115">
        <v>10.199999999999999</v>
      </c>
      <c r="H31" s="115">
        <v>1459.5</v>
      </c>
      <c r="I31" s="114">
        <v>55</v>
      </c>
      <c r="J31" s="115">
        <v>94.2</v>
      </c>
      <c r="K31" s="115">
        <v>1712.8</v>
      </c>
    </row>
    <row r="32" spans="1:28" ht="11.25" customHeight="1">
      <c r="A32" s="113" t="s">
        <v>112</v>
      </c>
      <c r="B32" s="113" t="s">
        <v>113</v>
      </c>
      <c r="C32" s="114">
        <v>2</v>
      </c>
      <c r="D32" s="115">
        <v>2.6</v>
      </c>
      <c r="E32" s="115">
        <v>1322.5</v>
      </c>
      <c r="F32" s="114">
        <v>2</v>
      </c>
      <c r="G32" s="115">
        <v>2.9</v>
      </c>
      <c r="H32" s="115">
        <v>1450.2</v>
      </c>
      <c r="I32" s="114">
        <v>6</v>
      </c>
      <c r="J32" s="115">
        <v>9.9</v>
      </c>
      <c r="K32" s="115">
        <v>1645.9</v>
      </c>
    </row>
    <row r="33" spans="1:28" ht="11.25" customHeight="1">
      <c r="A33" s="113" t="s">
        <v>114</v>
      </c>
      <c r="B33" s="113" t="s">
        <v>115</v>
      </c>
      <c r="C33" s="114">
        <v>0</v>
      </c>
      <c r="D33" s="115">
        <v>0</v>
      </c>
      <c r="E33" s="115">
        <v>0</v>
      </c>
      <c r="F33" s="114">
        <v>0</v>
      </c>
      <c r="G33" s="115">
        <v>0</v>
      </c>
      <c r="H33" s="115">
        <v>0</v>
      </c>
      <c r="I33" s="114">
        <v>3</v>
      </c>
      <c r="J33" s="115">
        <v>4.8</v>
      </c>
      <c r="K33" s="115">
        <v>1611.7</v>
      </c>
    </row>
    <row r="34" spans="1:28" ht="11.25" customHeight="1">
      <c r="A34" s="113" t="s">
        <v>116</v>
      </c>
      <c r="B34" s="113" t="s">
        <v>117</v>
      </c>
      <c r="C34" s="114">
        <v>3</v>
      </c>
      <c r="D34" s="115">
        <v>4</v>
      </c>
      <c r="E34" s="115">
        <v>1344.1</v>
      </c>
      <c r="F34" s="114">
        <v>6</v>
      </c>
      <c r="G34" s="115">
        <v>8.6</v>
      </c>
      <c r="H34" s="115">
        <v>1430.9</v>
      </c>
      <c r="I34" s="114">
        <v>3</v>
      </c>
      <c r="J34" s="115">
        <v>5.4</v>
      </c>
      <c r="K34" s="115">
        <v>1806.9</v>
      </c>
    </row>
    <row r="35" spans="1:28" ht="11.25" customHeight="1">
      <c r="A35" s="113" t="s">
        <v>118</v>
      </c>
      <c r="B35" s="113" t="s">
        <v>119</v>
      </c>
      <c r="C35" s="114">
        <v>14</v>
      </c>
      <c r="D35" s="115">
        <v>18.899999999999999</v>
      </c>
      <c r="E35" s="115">
        <v>1352.7</v>
      </c>
      <c r="F35" s="114">
        <v>2</v>
      </c>
      <c r="G35" s="115">
        <v>3</v>
      </c>
      <c r="H35" s="115">
        <v>1482.6</v>
      </c>
      <c r="I35" s="114">
        <v>21</v>
      </c>
      <c r="J35" s="115">
        <v>36</v>
      </c>
      <c r="K35" s="115">
        <v>1713.8</v>
      </c>
    </row>
    <row r="36" spans="1:28" ht="11.25" customHeight="1">
      <c r="A36" s="113" t="s">
        <v>120</v>
      </c>
      <c r="B36" s="113" t="s">
        <v>121</v>
      </c>
      <c r="C36" s="114">
        <v>2</v>
      </c>
      <c r="D36" s="115">
        <v>2.7</v>
      </c>
      <c r="E36" s="115">
        <v>1346.7</v>
      </c>
      <c r="F36" s="114">
        <v>8</v>
      </c>
      <c r="G36" s="115">
        <v>11.6</v>
      </c>
      <c r="H36" s="115">
        <v>1454.3</v>
      </c>
      <c r="I36" s="114">
        <v>19</v>
      </c>
      <c r="J36" s="115">
        <v>31.9</v>
      </c>
      <c r="K36" s="115">
        <v>1679.5</v>
      </c>
    </row>
    <row r="37" spans="1:28" ht="11.25" customHeight="1">
      <c r="A37" s="113" t="s">
        <v>122</v>
      </c>
      <c r="B37" s="113" t="s">
        <v>123</v>
      </c>
      <c r="C37" s="114">
        <v>5</v>
      </c>
      <c r="D37" s="115">
        <v>6.6</v>
      </c>
      <c r="E37" s="115">
        <v>1322.4</v>
      </c>
      <c r="F37" s="114">
        <v>7</v>
      </c>
      <c r="G37" s="115">
        <v>10.199999999999999</v>
      </c>
      <c r="H37" s="115">
        <v>1455.4</v>
      </c>
      <c r="I37" s="114">
        <v>17</v>
      </c>
      <c r="J37" s="115">
        <v>31.1</v>
      </c>
      <c r="K37" s="115">
        <v>1827.4</v>
      </c>
    </row>
    <row r="38" spans="1:28" ht="11.25" customHeight="1">
      <c r="A38" s="113" t="s">
        <v>124</v>
      </c>
      <c r="B38" s="113" t="s">
        <v>125</v>
      </c>
      <c r="C38" s="114">
        <v>1</v>
      </c>
      <c r="D38" s="115">
        <v>1.4</v>
      </c>
      <c r="E38" s="115">
        <v>1372.7</v>
      </c>
      <c r="F38" s="114">
        <v>2</v>
      </c>
      <c r="G38" s="115">
        <v>2.9</v>
      </c>
      <c r="H38" s="115">
        <v>1432.3</v>
      </c>
      <c r="I38" s="114">
        <v>15</v>
      </c>
      <c r="J38" s="115">
        <v>25.9</v>
      </c>
      <c r="K38" s="115">
        <v>1724.3</v>
      </c>
    </row>
    <row r="39" spans="1:28" ht="11.25" customHeight="1">
      <c r="A39" s="118" t="s">
        <v>126</v>
      </c>
      <c r="B39" s="119"/>
      <c r="C39" s="114">
        <v>45</v>
      </c>
      <c r="D39" s="115">
        <v>60.7</v>
      </c>
      <c r="E39" s="115">
        <v>1349.6</v>
      </c>
      <c r="F39" s="114">
        <v>34</v>
      </c>
      <c r="G39" s="115">
        <v>49.4</v>
      </c>
      <c r="H39" s="115">
        <v>1451.6</v>
      </c>
      <c r="I39" s="114">
        <v>139</v>
      </c>
      <c r="J39" s="115">
        <v>239.2</v>
      </c>
      <c r="K39" s="115">
        <v>1720.6</v>
      </c>
    </row>
    <row r="41" spans="1:28" ht="21" customHeight="1">
      <c r="A41" s="104" t="s">
        <v>104</v>
      </c>
      <c r="B41" s="104" t="s">
        <v>105</v>
      </c>
      <c r="C41" s="107" t="s">
        <v>58</v>
      </c>
      <c r="D41" s="108"/>
      <c r="E41" s="108"/>
      <c r="F41" s="107" t="s">
        <v>60</v>
      </c>
      <c r="G41" s="108"/>
      <c r="H41" s="108"/>
      <c r="I41" s="107" t="s">
        <v>62</v>
      </c>
      <c r="J41" s="108"/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</row>
    <row r="42" spans="1:28" ht="12.75" customHeight="1">
      <c r="A42" s="106"/>
      <c r="B42" s="106"/>
      <c r="C42" s="104" t="s">
        <v>107</v>
      </c>
      <c r="D42" s="104" t="s">
        <v>108</v>
      </c>
      <c r="E42" s="104" t="s">
        <v>109</v>
      </c>
      <c r="F42" s="104" t="s">
        <v>107</v>
      </c>
      <c r="G42" s="104" t="s">
        <v>108</v>
      </c>
      <c r="H42" s="104" t="s">
        <v>109</v>
      </c>
      <c r="I42" s="104" t="s">
        <v>107</v>
      </c>
      <c r="J42" s="104" t="s">
        <v>108</v>
      </c>
      <c r="K42" s="104" t="s">
        <v>109</v>
      </c>
    </row>
    <row r="43" spans="1:28" ht="40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</row>
    <row r="44" spans="1:28" ht="11.25" customHeight="1">
      <c r="A44" s="113" t="s">
        <v>110</v>
      </c>
      <c r="B44" s="113" t="s">
        <v>111</v>
      </c>
      <c r="C44" s="114">
        <v>33458</v>
      </c>
      <c r="D44" s="115">
        <v>79682.399999999994</v>
      </c>
      <c r="E44" s="115">
        <v>2381.6</v>
      </c>
      <c r="F44" s="114">
        <v>18489</v>
      </c>
      <c r="G44" s="115">
        <v>63945.8</v>
      </c>
      <c r="H44" s="115">
        <v>3458.6</v>
      </c>
      <c r="I44" s="114">
        <v>7862</v>
      </c>
      <c r="J44" s="115">
        <v>34956.6</v>
      </c>
      <c r="K44" s="115">
        <v>4446.3</v>
      </c>
    </row>
    <row r="45" spans="1:28" ht="11.25" customHeight="1">
      <c r="A45" s="113" t="s">
        <v>112</v>
      </c>
      <c r="B45" s="113" t="s">
        <v>113</v>
      </c>
      <c r="C45" s="114">
        <v>8365</v>
      </c>
      <c r="D45" s="115">
        <v>20122.5</v>
      </c>
      <c r="E45" s="115">
        <v>2405.6</v>
      </c>
      <c r="F45" s="114">
        <v>4298</v>
      </c>
      <c r="G45" s="115">
        <v>14902.8</v>
      </c>
      <c r="H45" s="115">
        <v>3467.4</v>
      </c>
      <c r="I45" s="114">
        <v>1183</v>
      </c>
      <c r="J45" s="115">
        <v>5249</v>
      </c>
      <c r="K45" s="115">
        <v>4437.1000000000004</v>
      </c>
    </row>
    <row r="46" spans="1:28" ht="11.25" customHeight="1">
      <c r="A46" s="113" t="s">
        <v>114</v>
      </c>
      <c r="B46" s="113" t="s">
        <v>115</v>
      </c>
      <c r="C46" s="114">
        <v>11983</v>
      </c>
      <c r="D46" s="115">
        <v>28626</v>
      </c>
      <c r="E46" s="115">
        <v>2388.9</v>
      </c>
      <c r="F46" s="114">
        <v>6227</v>
      </c>
      <c r="G46" s="115">
        <v>21525.1</v>
      </c>
      <c r="H46" s="115">
        <v>3456.7</v>
      </c>
      <c r="I46" s="114">
        <v>1550</v>
      </c>
      <c r="J46" s="115">
        <v>6868.5</v>
      </c>
      <c r="K46" s="115">
        <v>4431.3</v>
      </c>
    </row>
    <row r="47" spans="1:28" ht="11.25" customHeight="1">
      <c r="A47" s="113" t="s">
        <v>116</v>
      </c>
      <c r="B47" s="113" t="s">
        <v>117</v>
      </c>
      <c r="C47" s="114">
        <v>11383</v>
      </c>
      <c r="D47" s="115">
        <v>27165.7</v>
      </c>
      <c r="E47" s="115">
        <v>2386.5</v>
      </c>
      <c r="F47" s="114">
        <v>5959</v>
      </c>
      <c r="G47" s="115">
        <v>20656.400000000001</v>
      </c>
      <c r="H47" s="115">
        <v>3466.4</v>
      </c>
      <c r="I47" s="114">
        <v>1495</v>
      </c>
      <c r="J47" s="115">
        <v>6588.3</v>
      </c>
      <c r="K47" s="115">
        <v>4406.8999999999996</v>
      </c>
    </row>
    <row r="48" spans="1:28" ht="11.25" customHeight="1">
      <c r="A48" s="113" t="s">
        <v>118</v>
      </c>
      <c r="B48" s="113" t="s">
        <v>119</v>
      </c>
      <c r="C48" s="114">
        <v>17713</v>
      </c>
      <c r="D48" s="115">
        <v>42337</v>
      </c>
      <c r="E48" s="115">
        <v>2390.1999999999998</v>
      </c>
      <c r="F48" s="114">
        <v>9813</v>
      </c>
      <c r="G48" s="115">
        <v>34052.5</v>
      </c>
      <c r="H48" s="115">
        <v>3470.1</v>
      </c>
      <c r="I48" s="114">
        <v>2610</v>
      </c>
      <c r="J48" s="115">
        <v>11523.4</v>
      </c>
      <c r="K48" s="115">
        <v>4415.1000000000004</v>
      </c>
    </row>
    <row r="49" spans="1:28" ht="11.25" customHeight="1">
      <c r="A49" s="113" t="s">
        <v>120</v>
      </c>
      <c r="B49" s="113" t="s">
        <v>121</v>
      </c>
      <c r="C49" s="114">
        <v>13190</v>
      </c>
      <c r="D49" s="115">
        <v>31544.5</v>
      </c>
      <c r="E49" s="115">
        <v>2391.5</v>
      </c>
      <c r="F49" s="114">
        <v>6553</v>
      </c>
      <c r="G49" s="115">
        <v>22579.200000000001</v>
      </c>
      <c r="H49" s="115">
        <v>3445.6</v>
      </c>
      <c r="I49" s="114">
        <v>1530</v>
      </c>
      <c r="J49" s="115">
        <v>6737.7</v>
      </c>
      <c r="K49" s="115">
        <v>4403.7</v>
      </c>
    </row>
    <row r="50" spans="1:28" ht="11.25" customHeight="1">
      <c r="A50" s="113" t="s">
        <v>122</v>
      </c>
      <c r="B50" s="113" t="s">
        <v>123</v>
      </c>
      <c r="C50" s="114">
        <v>17658</v>
      </c>
      <c r="D50" s="115">
        <v>41947.1</v>
      </c>
      <c r="E50" s="115">
        <v>2375.5</v>
      </c>
      <c r="F50" s="114">
        <v>9062</v>
      </c>
      <c r="G50" s="115">
        <v>31457.5</v>
      </c>
      <c r="H50" s="115">
        <v>3471.4</v>
      </c>
      <c r="I50" s="114">
        <v>2302</v>
      </c>
      <c r="J50" s="115">
        <v>10202.700000000001</v>
      </c>
      <c r="K50" s="115">
        <v>4432.1000000000004</v>
      </c>
    </row>
    <row r="51" spans="1:28" ht="11.25" customHeight="1">
      <c r="A51" s="113" t="s">
        <v>124</v>
      </c>
      <c r="B51" s="113" t="s">
        <v>125</v>
      </c>
      <c r="C51" s="114">
        <v>27929</v>
      </c>
      <c r="D51" s="115">
        <v>65647.199999999997</v>
      </c>
      <c r="E51" s="115">
        <v>2350.5</v>
      </c>
      <c r="F51" s="114">
        <v>13068</v>
      </c>
      <c r="G51" s="115">
        <v>45392.3</v>
      </c>
      <c r="H51" s="115">
        <v>3473.5</v>
      </c>
      <c r="I51" s="114">
        <v>3750</v>
      </c>
      <c r="J51" s="115">
        <v>16579.5</v>
      </c>
      <c r="K51" s="115">
        <v>4421.2</v>
      </c>
    </row>
    <row r="52" spans="1:28" ht="11.25" customHeight="1">
      <c r="A52" s="118" t="s">
        <v>126</v>
      </c>
      <c r="B52" s="119"/>
      <c r="C52" s="114">
        <v>141679</v>
      </c>
      <c r="D52" s="115">
        <v>337072.4</v>
      </c>
      <c r="E52" s="115">
        <v>2379.1</v>
      </c>
      <c r="F52" s="114">
        <v>73469</v>
      </c>
      <c r="G52" s="115">
        <v>254511.5</v>
      </c>
      <c r="H52" s="115">
        <v>3464.2</v>
      </c>
      <c r="I52" s="114">
        <v>22282</v>
      </c>
      <c r="J52" s="115">
        <v>98705.7</v>
      </c>
      <c r="K52" s="115">
        <v>4429.8</v>
      </c>
    </row>
    <row r="54" spans="1:28" ht="19.5" customHeight="1">
      <c r="A54" s="104" t="s">
        <v>104</v>
      </c>
      <c r="B54" s="104" t="s">
        <v>105</v>
      </c>
      <c r="C54" s="107" t="s">
        <v>64</v>
      </c>
      <c r="D54" s="108"/>
      <c r="E54" s="108"/>
      <c r="F54" s="107" t="s">
        <v>66</v>
      </c>
      <c r="G54" s="108"/>
      <c r="H54" s="109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</row>
    <row r="55" spans="1:28" ht="12.75" customHeight="1">
      <c r="A55" s="106"/>
      <c r="B55" s="106"/>
      <c r="C55" s="104" t="s">
        <v>107</v>
      </c>
      <c r="D55" s="104" t="s">
        <v>108</v>
      </c>
      <c r="E55" s="104" t="s">
        <v>109</v>
      </c>
      <c r="F55" s="104" t="s">
        <v>107</v>
      </c>
      <c r="G55" s="104" t="s">
        <v>108</v>
      </c>
      <c r="H55" s="104" t="s">
        <v>109</v>
      </c>
    </row>
    <row r="56" spans="1:28" ht="48" customHeight="1">
      <c r="A56" s="105"/>
      <c r="B56" s="105"/>
      <c r="C56" s="105"/>
      <c r="D56" s="105"/>
      <c r="E56" s="105"/>
      <c r="F56" s="105"/>
      <c r="G56" s="105"/>
      <c r="H56" s="105"/>
    </row>
    <row r="57" spans="1:28" ht="11.25" customHeight="1">
      <c r="A57" s="113" t="s">
        <v>110</v>
      </c>
      <c r="B57" s="113" t="s">
        <v>111</v>
      </c>
      <c r="C57" s="114">
        <v>9367</v>
      </c>
      <c r="D57" s="115">
        <v>61245.3</v>
      </c>
      <c r="E57" s="115">
        <v>6538.4</v>
      </c>
      <c r="F57" s="114">
        <v>1804</v>
      </c>
      <c r="G57" s="115">
        <v>28190.9</v>
      </c>
      <c r="H57" s="115">
        <v>15626.9</v>
      </c>
    </row>
    <row r="58" spans="1:28" ht="11.25" customHeight="1">
      <c r="A58" s="113" t="s">
        <v>112</v>
      </c>
      <c r="B58" s="113" t="s">
        <v>113</v>
      </c>
      <c r="C58" s="114">
        <v>899</v>
      </c>
      <c r="D58" s="115">
        <v>5656.1</v>
      </c>
      <c r="E58" s="115">
        <v>6291.5</v>
      </c>
      <c r="F58" s="114">
        <v>84</v>
      </c>
      <c r="G58" s="115">
        <v>1243.7</v>
      </c>
      <c r="H58" s="115">
        <v>14806</v>
      </c>
    </row>
    <row r="59" spans="1:28" ht="11.25" customHeight="1">
      <c r="A59" s="113" t="s">
        <v>114</v>
      </c>
      <c r="B59" s="113" t="s">
        <v>115</v>
      </c>
      <c r="C59" s="114">
        <v>1006</v>
      </c>
      <c r="D59" s="115">
        <v>6285.8</v>
      </c>
      <c r="E59" s="115">
        <v>6248.3</v>
      </c>
      <c r="F59" s="114">
        <v>156</v>
      </c>
      <c r="G59" s="115">
        <v>2136.4</v>
      </c>
      <c r="H59" s="115">
        <v>13694.7</v>
      </c>
    </row>
    <row r="60" spans="1:28" ht="11.25" customHeight="1">
      <c r="A60" s="113" t="s">
        <v>116</v>
      </c>
      <c r="B60" s="113" t="s">
        <v>117</v>
      </c>
      <c r="C60" s="114">
        <v>945</v>
      </c>
      <c r="D60" s="115">
        <v>5881.9</v>
      </c>
      <c r="E60" s="115">
        <v>6224.2</v>
      </c>
      <c r="F60" s="114">
        <v>113</v>
      </c>
      <c r="G60" s="115">
        <v>1698.3</v>
      </c>
      <c r="H60" s="115">
        <v>15029.4</v>
      </c>
    </row>
    <row r="61" spans="1:28" ht="11.25" customHeight="1">
      <c r="A61" s="113" t="s">
        <v>118</v>
      </c>
      <c r="B61" s="113" t="s">
        <v>119</v>
      </c>
      <c r="C61" s="114">
        <v>1758</v>
      </c>
      <c r="D61" s="115">
        <v>11098.8</v>
      </c>
      <c r="E61" s="115">
        <v>6313.3</v>
      </c>
      <c r="F61" s="114">
        <v>205</v>
      </c>
      <c r="G61" s="115">
        <v>2878.8</v>
      </c>
      <c r="H61" s="115">
        <v>14043.2</v>
      </c>
    </row>
    <row r="62" spans="1:28" ht="11.25" customHeight="1">
      <c r="A62" s="113" t="s">
        <v>120</v>
      </c>
      <c r="B62" s="113" t="s">
        <v>121</v>
      </c>
      <c r="C62" s="114">
        <v>1197</v>
      </c>
      <c r="D62" s="115">
        <v>7624.8</v>
      </c>
      <c r="E62" s="115">
        <v>6370</v>
      </c>
      <c r="F62" s="114">
        <v>146</v>
      </c>
      <c r="G62" s="115">
        <v>2048.9</v>
      </c>
      <c r="H62" s="115">
        <v>14033.4</v>
      </c>
    </row>
    <row r="63" spans="1:28" ht="11.25" customHeight="1">
      <c r="A63" s="113" t="s">
        <v>122</v>
      </c>
      <c r="B63" s="113" t="s">
        <v>123</v>
      </c>
      <c r="C63" s="114">
        <v>1761</v>
      </c>
      <c r="D63" s="115">
        <v>11192.4</v>
      </c>
      <c r="E63" s="115">
        <v>6355.7</v>
      </c>
      <c r="F63" s="114">
        <v>220</v>
      </c>
      <c r="G63" s="115">
        <v>2889.3</v>
      </c>
      <c r="H63" s="115">
        <v>13133.2</v>
      </c>
    </row>
    <row r="64" spans="1:28" ht="11.25" customHeight="1">
      <c r="A64" s="113" t="s">
        <v>124</v>
      </c>
      <c r="B64" s="113" t="s">
        <v>125</v>
      </c>
      <c r="C64" s="114">
        <v>3138</v>
      </c>
      <c r="D64" s="115">
        <v>19717.599999999999</v>
      </c>
      <c r="E64" s="115">
        <v>6283.5</v>
      </c>
      <c r="F64" s="114">
        <v>339</v>
      </c>
      <c r="G64" s="115">
        <v>4694.7</v>
      </c>
      <c r="H64" s="115">
        <v>13848.7</v>
      </c>
    </row>
    <row r="65" spans="1:8" ht="11.25" customHeight="1">
      <c r="A65" s="118" t="s">
        <v>126</v>
      </c>
      <c r="B65" s="119"/>
      <c r="C65" s="114">
        <v>20071</v>
      </c>
      <c r="D65" s="115">
        <v>128702.7</v>
      </c>
      <c r="E65" s="115">
        <v>6412.4</v>
      </c>
      <c r="F65" s="114">
        <v>3067</v>
      </c>
      <c r="G65" s="115">
        <v>45781</v>
      </c>
      <c r="H65" s="115">
        <v>14927</v>
      </c>
    </row>
  </sheetData>
  <mergeCells count="72">
    <mergeCell ref="F55:F56"/>
    <mergeCell ref="G55:G56"/>
    <mergeCell ref="H55:H56"/>
    <mergeCell ref="A65:B65"/>
    <mergeCell ref="J42:J43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H16:H17"/>
    <mergeCell ref="I16:I17"/>
    <mergeCell ref="J16:J17"/>
    <mergeCell ref="K16:K17"/>
    <mergeCell ref="A26:B26"/>
    <mergeCell ref="A28:A30"/>
    <mergeCell ref="B28:B30"/>
    <mergeCell ref="C28:E28"/>
    <mergeCell ref="F28:H28"/>
    <mergeCell ref="I28:K28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F29" sqref="F29"/>
    </sheetView>
  </sheetViews>
  <sheetFormatPr defaultColWidth="9.33203125" defaultRowHeight="11.25" customHeight="1"/>
  <cols>
    <col min="1" max="1" width="3.6640625" style="93" customWidth="1"/>
    <col min="2" max="2" width="33" style="93" customWidth="1"/>
    <col min="3" max="3" width="11" style="93" customWidth="1"/>
    <col min="4" max="4" width="14.1640625" style="93" customWidth="1"/>
    <col min="5" max="5" width="10.33203125" style="93" customWidth="1"/>
    <col min="6" max="6" width="11" style="93" customWidth="1"/>
    <col min="7" max="7" width="14.1640625" style="93" customWidth="1"/>
    <col min="8" max="8" width="10.33203125" style="93" customWidth="1"/>
    <col min="9" max="9" width="11" style="93" customWidth="1"/>
    <col min="10" max="10" width="14.1640625" style="91" customWidth="1"/>
    <col min="11" max="11" width="10.33203125" style="120" customWidth="1"/>
    <col min="12" max="12" width="9.1640625" style="92" customWidth="1"/>
    <col min="13" max="13" width="31.33203125" style="121" customWidth="1"/>
    <col min="14" max="16384" width="9.33203125" style="93"/>
  </cols>
  <sheetData>
    <row r="1" spans="1:11" ht="11.25" customHeight="1">
      <c r="A1" s="102" t="s">
        <v>127</v>
      </c>
      <c r="B1" s="102"/>
      <c r="C1" s="102"/>
      <c r="D1" s="102"/>
      <c r="E1" s="102"/>
      <c r="F1" s="102"/>
      <c r="G1" s="103"/>
    </row>
    <row r="2" spans="1:11" ht="23.25" customHeight="1">
      <c r="A2" s="104" t="s">
        <v>104</v>
      </c>
      <c r="B2" s="104" t="s">
        <v>105</v>
      </c>
      <c r="C2" s="107" t="s">
        <v>106</v>
      </c>
      <c r="D2" s="108"/>
      <c r="E2" s="109"/>
      <c r="F2" s="107" t="s">
        <v>128</v>
      </c>
      <c r="G2" s="108"/>
      <c r="H2" s="109"/>
      <c r="I2" s="107" t="s">
        <v>129</v>
      </c>
      <c r="J2" s="108"/>
      <c r="K2" s="109"/>
    </row>
    <row r="3" spans="1:11" ht="28.5" customHeight="1">
      <c r="A3" s="106"/>
      <c r="B3" s="106"/>
      <c r="C3" s="104" t="s">
        <v>107</v>
      </c>
      <c r="D3" s="104" t="s">
        <v>108</v>
      </c>
      <c r="E3" s="104" t="s">
        <v>109</v>
      </c>
      <c r="F3" s="104" t="s">
        <v>107</v>
      </c>
      <c r="G3" s="104" t="s">
        <v>108</v>
      </c>
      <c r="H3" s="104" t="s">
        <v>109</v>
      </c>
      <c r="I3" s="104" t="s">
        <v>107</v>
      </c>
      <c r="J3" s="104" t="s">
        <v>108</v>
      </c>
      <c r="K3" s="104" t="s">
        <v>109</v>
      </c>
    </row>
    <row r="4" spans="1:11" ht="21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2.75" customHeight="1">
      <c r="A5" s="113" t="s">
        <v>110</v>
      </c>
      <c r="B5" s="113" t="s">
        <v>111</v>
      </c>
      <c r="C5" s="94">
        <v>71401</v>
      </c>
      <c r="D5" s="122">
        <v>268547.59999999998</v>
      </c>
      <c r="E5" s="123">
        <v>3761.1</v>
      </c>
      <c r="F5" s="94">
        <v>55976</v>
      </c>
      <c r="G5" s="122">
        <v>217513.3</v>
      </c>
      <c r="H5" s="122">
        <v>3885.8</v>
      </c>
      <c r="I5" s="94">
        <v>10785</v>
      </c>
      <c r="J5" s="122">
        <v>31295.5</v>
      </c>
      <c r="K5" s="122">
        <v>2901.8</v>
      </c>
    </row>
    <row r="6" spans="1:11" ht="12.75" customHeight="1">
      <c r="A6" s="113" t="s">
        <v>112</v>
      </c>
      <c r="B6" s="113" t="s">
        <v>113</v>
      </c>
      <c r="C6" s="94">
        <v>14972</v>
      </c>
      <c r="D6" s="122">
        <v>47342.6</v>
      </c>
      <c r="E6" s="123">
        <v>3162.1</v>
      </c>
      <c r="F6" s="94">
        <v>11689</v>
      </c>
      <c r="G6" s="122">
        <v>38888.800000000003</v>
      </c>
      <c r="H6" s="122">
        <v>3327</v>
      </c>
      <c r="I6" s="94">
        <v>2170</v>
      </c>
      <c r="J6" s="122">
        <v>5619.8</v>
      </c>
      <c r="K6" s="122">
        <v>2589.8000000000002</v>
      </c>
    </row>
    <row r="7" spans="1:11" ht="12.75" customHeight="1">
      <c r="A7" s="113" t="s">
        <v>114</v>
      </c>
      <c r="B7" s="113" t="s">
        <v>115</v>
      </c>
      <c r="C7" s="94">
        <v>21049</v>
      </c>
      <c r="D7" s="122">
        <v>65578.399999999994</v>
      </c>
      <c r="E7" s="123">
        <v>3115.5</v>
      </c>
      <c r="F7" s="94">
        <v>16506</v>
      </c>
      <c r="G7" s="122">
        <v>53841.2</v>
      </c>
      <c r="H7" s="122">
        <v>3261.9</v>
      </c>
      <c r="I7" s="94">
        <v>3098</v>
      </c>
      <c r="J7" s="122">
        <v>7919.4</v>
      </c>
      <c r="K7" s="122">
        <v>2556.3000000000002</v>
      </c>
    </row>
    <row r="8" spans="1:11" ht="12.75" customHeight="1">
      <c r="A8" s="113" t="s">
        <v>116</v>
      </c>
      <c r="B8" s="113" t="s">
        <v>117</v>
      </c>
      <c r="C8" s="94">
        <v>20055</v>
      </c>
      <c r="D8" s="122">
        <v>62169.1</v>
      </c>
      <c r="E8" s="123">
        <v>3099.9</v>
      </c>
      <c r="F8" s="94">
        <v>14905</v>
      </c>
      <c r="G8" s="122">
        <v>48990.1</v>
      </c>
      <c r="H8" s="122">
        <v>3286.8</v>
      </c>
      <c r="I8" s="94">
        <v>3732</v>
      </c>
      <c r="J8" s="122">
        <v>9424.7000000000007</v>
      </c>
      <c r="K8" s="122">
        <v>2525.4</v>
      </c>
    </row>
    <row r="9" spans="1:11" ht="12.75" customHeight="1">
      <c r="A9" s="113" t="s">
        <v>118</v>
      </c>
      <c r="B9" s="113" t="s">
        <v>119</v>
      </c>
      <c r="C9" s="94">
        <v>32368</v>
      </c>
      <c r="D9" s="122">
        <v>102191.1</v>
      </c>
      <c r="E9" s="123">
        <v>3157.2</v>
      </c>
      <c r="F9" s="94">
        <v>24502</v>
      </c>
      <c r="G9" s="122">
        <v>81482.5</v>
      </c>
      <c r="H9" s="122">
        <v>3325.5</v>
      </c>
      <c r="I9" s="94">
        <v>5565</v>
      </c>
      <c r="J9" s="122">
        <v>14466.7</v>
      </c>
      <c r="K9" s="122">
        <v>2599.6</v>
      </c>
    </row>
    <row r="10" spans="1:11" ht="12.75" customHeight="1">
      <c r="A10" s="113" t="s">
        <v>120</v>
      </c>
      <c r="B10" s="113" t="s">
        <v>121</v>
      </c>
      <c r="C10" s="94">
        <v>22859</v>
      </c>
      <c r="D10" s="122">
        <v>70815.8</v>
      </c>
      <c r="E10" s="123">
        <v>3097.9</v>
      </c>
      <c r="F10" s="94">
        <v>17823</v>
      </c>
      <c r="G10" s="122">
        <v>57547.9</v>
      </c>
      <c r="H10" s="122">
        <v>3228.9</v>
      </c>
      <c r="I10" s="94">
        <v>3270</v>
      </c>
      <c r="J10" s="122">
        <v>8668.4</v>
      </c>
      <c r="K10" s="122">
        <v>2650.9</v>
      </c>
    </row>
    <row r="11" spans="1:11" ht="12.75" customHeight="1">
      <c r="A11" s="113" t="s">
        <v>122</v>
      </c>
      <c r="B11" s="113" t="s">
        <v>123</v>
      </c>
      <c r="C11" s="94">
        <v>31249</v>
      </c>
      <c r="D11" s="122">
        <v>97981.7</v>
      </c>
      <c r="E11" s="123">
        <v>3135.5</v>
      </c>
      <c r="F11" s="94">
        <v>24057</v>
      </c>
      <c r="G11" s="122">
        <v>79291</v>
      </c>
      <c r="H11" s="122">
        <v>3296</v>
      </c>
      <c r="I11" s="94">
        <v>4938</v>
      </c>
      <c r="J11" s="122">
        <v>13075.9</v>
      </c>
      <c r="K11" s="122">
        <v>2648</v>
      </c>
    </row>
    <row r="12" spans="1:11" ht="12.75" customHeight="1">
      <c r="A12" s="113" t="s">
        <v>124</v>
      </c>
      <c r="B12" s="113" t="s">
        <v>125</v>
      </c>
      <c r="C12" s="94">
        <v>48531</v>
      </c>
      <c r="D12" s="122">
        <v>152390.70000000001</v>
      </c>
      <c r="E12" s="123">
        <v>3140</v>
      </c>
      <c r="F12" s="94">
        <v>37440</v>
      </c>
      <c r="G12" s="122">
        <v>122054</v>
      </c>
      <c r="H12" s="122">
        <v>3260</v>
      </c>
      <c r="I12" s="94">
        <v>7670</v>
      </c>
      <c r="J12" s="122">
        <v>20993.4</v>
      </c>
      <c r="K12" s="122">
        <v>2737.1</v>
      </c>
    </row>
    <row r="13" spans="1:11" ht="11.25" customHeight="1">
      <c r="A13" s="118" t="s">
        <v>126</v>
      </c>
      <c r="B13" s="119"/>
      <c r="C13" s="94">
        <v>262484</v>
      </c>
      <c r="D13" s="122">
        <v>867017.1</v>
      </c>
      <c r="E13" s="123">
        <v>3303.1</v>
      </c>
      <c r="F13" s="94">
        <v>202898</v>
      </c>
      <c r="G13" s="122">
        <v>699608.8</v>
      </c>
      <c r="H13" s="122">
        <v>3448.1</v>
      </c>
      <c r="I13" s="94">
        <v>41228</v>
      </c>
      <c r="J13" s="122">
        <v>111463.9</v>
      </c>
      <c r="K13" s="122">
        <v>2703.6</v>
      </c>
    </row>
    <row r="15" spans="1:11" ht="24" customHeight="1">
      <c r="A15" s="104" t="s">
        <v>104</v>
      </c>
      <c r="B15" s="104" t="s">
        <v>105</v>
      </c>
      <c r="C15" s="107" t="s">
        <v>130</v>
      </c>
      <c r="D15" s="108"/>
      <c r="E15" s="109"/>
      <c r="F15" s="107" t="s">
        <v>131</v>
      </c>
      <c r="G15" s="108"/>
      <c r="H15" s="109"/>
      <c r="I15" s="107" t="s">
        <v>132</v>
      </c>
      <c r="J15" s="108"/>
      <c r="K15" s="109"/>
    </row>
    <row r="16" spans="1:11" ht="12.75" customHeight="1">
      <c r="A16" s="106"/>
      <c r="B16" s="106"/>
      <c r="C16" s="104" t="s">
        <v>107</v>
      </c>
      <c r="D16" s="104" t="s">
        <v>108</v>
      </c>
      <c r="E16" s="104" t="s">
        <v>109</v>
      </c>
      <c r="F16" s="104" t="s">
        <v>107</v>
      </c>
      <c r="G16" s="104" t="s">
        <v>108</v>
      </c>
      <c r="H16" s="104" t="s">
        <v>109</v>
      </c>
      <c r="I16" s="104" t="s">
        <v>107</v>
      </c>
      <c r="J16" s="104" t="s">
        <v>108</v>
      </c>
      <c r="K16" s="104" t="s">
        <v>109</v>
      </c>
    </row>
    <row r="17" spans="1:13" ht="43.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3" ht="11.25" customHeight="1">
      <c r="A18" s="113" t="s">
        <v>110</v>
      </c>
      <c r="B18" s="113" t="s">
        <v>111</v>
      </c>
      <c r="C18" s="94">
        <v>2583</v>
      </c>
      <c r="D18" s="122">
        <v>7345.1</v>
      </c>
      <c r="E18" s="122">
        <v>2843.6</v>
      </c>
      <c r="F18" s="94">
        <v>1712</v>
      </c>
      <c r="G18" s="122">
        <v>7225.2</v>
      </c>
      <c r="H18" s="122">
        <v>4220.3</v>
      </c>
      <c r="I18" s="94">
        <v>311</v>
      </c>
      <c r="J18" s="122">
        <v>650.29999999999995</v>
      </c>
      <c r="K18" s="122">
        <v>2091.1</v>
      </c>
    </row>
    <row r="19" spans="1:13" ht="11.25" customHeight="1">
      <c r="A19" s="113" t="s">
        <v>112</v>
      </c>
      <c r="B19" s="113" t="s">
        <v>113</v>
      </c>
      <c r="C19" s="94">
        <v>690</v>
      </c>
      <c r="D19" s="122">
        <v>1615.8</v>
      </c>
      <c r="E19" s="122">
        <v>2341.8000000000002</v>
      </c>
      <c r="F19" s="94">
        <v>324</v>
      </c>
      <c r="G19" s="122">
        <v>878.4</v>
      </c>
      <c r="H19" s="122">
        <v>2711.2</v>
      </c>
      <c r="I19" s="94">
        <v>96</v>
      </c>
      <c r="J19" s="122">
        <v>204.4</v>
      </c>
      <c r="K19" s="122">
        <v>2129.5</v>
      </c>
    </row>
    <row r="20" spans="1:13" ht="11.25" customHeight="1">
      <c r="A20" s="113" t="s">
        <v>114</v>
      </c>
      <c r="B20" s="113" t="s">
        <v>115</v>
      </c>
      <c r="C20" s="94">
        <v>856</v>
      </c>
      <c r="D20" s="122">
        <v>2072.5</v>
      </c>
      <c r="E20" s="122">
        <v>2421.1</v>
      </c>
      <c r="F20" s="94">
        <v>470</v>
      </c>
      <c r="G20" s="122">
        <v>1324.6</v>
      </c>
      <c r="H20" s="122">
        <v>2818.3</v>
      </c>
      <c r="I20" s="94">
        <v>116</v>
      </c>
      <c r="J20" s="122">
        <v>254.2</v>
      </c>
      <c r="K20" s="122">
        <v>2191.1999999999998</v>
      </c>
    </row>
    <row r="21" spans="1:13" ht="11.25" customHeight="1">
      <c r="A21" s="113" t="s">
        <v>116</v>
      </c>
      <c r="B21" s="113" t="s">
        <v>117</v>
      </c>
      <c r="C21" s="94">
        <v>868</v>
      </c>
      <c r="D21" s="122">
        <v>2005.1</v>
      </c>
      <c r="E21" s="122">
        <v>2310.1</v>
      </c>
      <c r="F21" s="94">
        <v>426</v>
      </c>
      <c r="G21" s="122">
        <v>1218.8</v>
      </c>
      <c r="H21" s="122">
        <v>2861.1</v>
      </c>
      <c r="I21" s="94">
        <v>120</v>
      </c>
      <c r="J21" s="122">
        <v>268.3</v>
      </c>
      <c r="K21" s="122">
        <v>2235.6</v>
      </c>
    </row>
    <row r="22" spans="1:13" ht="11.25" customHeight="1">
      <c r="A22" s="113" t="s">
        <v>118</v>
      </c>
      <c r="B22" s="113" t="s">
        <v>119</v>
      </c>
      <c r="C22" s="94">
        <v>1383</v>
      </c>
      <c r="D22" s="122">
        <v>3480.9</v>
      </c>
      <c r="E22" s="122">
        <v>2516.9</v>
      </c>
      <c r="F22" s="94">
        <v>780</v>
      </c>
      <c r="G22" s="122">
        <v>2166.3000000000002</v>
      </c>
      <c r="H22" s="122">
        <v>2777.4</v>
      </c>
      <c r="I22" s="94">
        <v>132</v>
      </c>
      <c r="J22" s="122">
        <v>281.2</v>
      </c>
      <c r="K22" s="122">
        <v>2130.4</v>
      </c>
    </row>
    <row r="23" spans="1:13" ht="11.25" customHeight="1">
      <c r="A23" s="113" t="s">
        <v>120</v>
      </c>
      <c r="B23" s="113" t="s">
        <v>121</v>
      </c>
      <c r="C23" s="94">
        <v>1106</v>
      </c>
      <c r="D23" s="122">
        <v>2644.6</v>
      </c>
      <c r="E23" s="122">
        <v>2391.1</v>
      </c>
      <c r="F23" s="94">
        <v>503</v>
      </c>
      <c r="G23" s="122">
        <v>1341.5</v>
      </c>
      <c r="H23" s="122">
        <v>2667</v>
      </c>
      <c r="I23" s="94">
        <v>153</v>
      </c>
      <c r="J23" s="122">
        <v>326.89999999999998</v>
      </c>
      <c r="K23" s="122">
        <v>2136.4</v>
      </c>
    </row>
    <row r="24" spans="1:13" ht="11.25" customHeight="1">
      <c r="A24" s="113" t="s">
        <v>122</v>
      </c>
      <c r="B24" s="113" t="s">
        <v>123</v>
      </c>
      <c r="C24" s="94">
        <v>1317</v>
      </c>
      <c r="D24" s="122">
        <v>3124.7</v>
      </c>
      <c r="E24" s="122">
        <v>2372.6</v>
      </c>
      <c r="F24" s="94">
        <v>684</v>
      </c>
      <c r="G24" s="122">
        <v>1844.6</v>
      </c>
      <c r="H24" s="122">
        <v>2696.7</v>
      </c>
      <c r="I24" s="94">
        <v>251</v>
      </c>
      <c r="J24" s="122">
        <v>540.9</v>
      </c>
      <c r="K24" s="122">
        <v>2154.8000000000002</v>
      </c>
    </row>
    <row r="25" spans="1:13" ht="11.25" customHeight="1">
      <c r="A25" s="113" t="s">
        <v>124</v>
      </c>
      <c r="B25" s="113" t="s">
        <v>125</v>
      </c>
      <c r="C25" s="94">
        <v>2155</v>
      </c>
      <c r="D25" s="122">
        <v>5483.6</v>
      </c>
      <c r="E25" s="122">
        <v>2544.6</v>
      </c>
      <c r="F25" s="94">
        <v>953</v>
      </c>
      <c r="G25" s="122">
        <v>2725.4</v>
      </c>
      <c r="H25" s="122">
        <v>2859.8</v>
      </c>
      <c r="I25" s="94">
        <v>307</v>
      </c>
      <c r="J25" s="122">
        <v>650.6</v>
      </c>
      <c r="K25" s="122">
        <v>2119.1</v>
      </c>
    </row>
    <row r="26" spans="1:13" ht="11.25" customHeight="1">
      <c r="A26" s="118" t="s">
        <v>126</v>
      </c>
      <c r="B26" s="119"/>
      <c r="C26" s="94">
        <v>10958</v>
      </c>
      <c r="D26" s="122">
        <v>27772.3</v>
      </c>
      <c r="E26" s="122">
        <v>2534.4</v>
      </c>
      <c r="F26" s="94">
        <v>5852</v>
      </c>
      <c r="G26" s="122">
        <v>18724.8</v>
      </c>
      <c r="H26" s="122">
        <v>3199.7</v>
      </c>
      <c r="I26" s="94">
        <v>1486</v>
      </c>
      <c r="J26" s="122">
        <v>3176.7</v>
      </c>
      <c r="K26" s="122">
        <v>2137.8000000000002</v>
      </c>
    </row>
    <row r="28" spans="1:13" ht="21" customHeight="1">
      <c r="A28" s="104" t="s">
        <v>104</v>
      </c>
      <c r="B28" s="104" t="s">
        <v>105</v>
      </c>
      <c r="C28" s="107" t="s">
        <v>133</v>
      </c>
      <c r="D28" s="108"/>
      <c r="E28" s="109"/>
      <c r="F28" s="110"/>
      <c r="G28" s="110"/>
      <c r="H28" s="110"/>
      <c r="I28" s="91"/>
      <c r="J28" s="120"/>
      <c r="K28" s="92"/>
      <c r="L28" s="93"/>
      <c r="M28" s="93"/>
    </row>
    <row r="29" spans="1:13" ht="11.25" customHeight="1">
      <c r="A29" s="106"/>
      <c r="B29" s="106"/>
      <c r="C29" s="104" t="s">
        <v>107</v>
      </c>
      <c r="D29" s="104" t="s">
        <v>108</v>
      </c>
      <c r="E29" s="104" t="s">
        <v>109</v>
      </c>
      <c r="I29" s="91"/>
      <c r="J29" s="120"/>
      <c r="K29" s="92"/>
      <c r="L29" s="93"/>
      <c r="M29" s="93"/>
    </row>
    <row r="30" spans="1:13" ht="41.25" customHeight="1">
      <c r="A30" s="105"/>
      <c r="B30" s="105"/>
      <c r="C30" s="105"/>
      <c r="D30" s="105"/>
      <c r="E30" s="105"/>
      <c r="I30" s="91"/>
      <c r="J30" s="120"/>
      <c r="K30" s="92"/>
      <c r="L30" s="121"/>
      <c r="M30" s="93"/>
    </row>
    <row r="31" spans="1:13" ht="11.25" customHeight="1">
      <c r="A31" s="113" t="s">
        <v>110</v>
      </c>
      <c r="B31" s="113" t="s">
        <v>111</v>
      </c>
      <c r="C31" s="94">
        <v>34</v>
      </c>
      <c r="D31" s="122">
        <v>4518.2</v>
      </c>
      <c r="E31" s="122">
        <v>132889.5</v>
      </c>
      <c r="I31" s="91"/>
      <c r="J31" s="120"/>
      <c r="K31" s="92"/>
      <c r="L31" s="121"/>
      <c r="M31" s="93"/>
    </row>
    <row r="32" spans="1:13" ht="11.25" customHeight="1">
      <c r="A32" s="113" t="s">
        <v>112</v>
      </c>
      <c r="B32" s="113" t="s">
        <v>113</v>
      </c>
      <c r="C32" s="94">
        <v>3</v>
      </c>
      <c r="D32" s="122">
        <v>135.30000000000001</v>
      </c>
      <c r="E32" s="122">
        <v>45090.5</v>
      </c>
      <c r="I32" s="91"/>
      <c r="J32" s="120"/>
      <c r="K32" s="92"/>
      <c r="L32" s="121"/>
      <c r="M32" s="93"/>
    </row>
    <row r="33" spans="1:13" ht="11.25" customHeight="1">
      <c r="A33" s="113" t="s">
        <v>114</v>
      </c>
      <c r="B33" s="113" t="s">
        <v>115</v>
      </c>
      <c r="C33" s="94">
        <v>3</v>
      </c>
      <c r="D33" s="122">
        <v>166.6</v>
      </c>
      <c r="E33" s="122">
        <v>55534.8</v>
      </c>
      <c r="I33" s="91"/>
      <c r="J33" s="120"/>
      <c r="K33" s="92"/>
      <c r="L33" s="121"/>
      <c r="M33" s="93"/>
    </row>
    <row r="34" spans="1:13" ht="11.25" customHeight="1">
      <c r="A34" s="113" t="s">
        <v>116</v>
      </c>
      <c r="B34" s="113" t="s">
        <v>117</v>
      </c>
      <c r="C34" s="94">
        <v>4</v>
      </c>
      <c r="D34" s="122">
        <v>262.2</v>
      </c>
      <c r="E34" s="122">
        <v>65550.899999999994</v>
      </c>
      <c r="I34" s="91"/>
      <c r="J34" s="120"/>
      <c r="K34" s="92"/>
      <c r="L34" s="121"/>
      <c r="M34" s="93"/>
    </row>
    <row r="35" spans="1:13" ht="11.25" customHeight="1">
      <c r="A35" s="113" t="s">
        <v>118</v>
      </c>
      <c r="B35" s="113" t="s">
        <v>119</v>
      </c>
      <c r="C35" s="94">
        <v>6</v>
      </c>
      <c r="D35" s="122">
        <v>313.39999999999998</v>
      </c>
      <c r="E35" s="122">
        <v>52234.7</v>
      </c>
      <c r="I35" s="91"/>
      <c r="J35" s="120"/>
      <c r="K35" s="92"/>
      <c r="L35" s="121"/>
      <c r="M35" s="93"/>
    </row>
    <row r="36" spans="1:13" ht="11.25" customHeight="1">
      <c r="A36" s="113" t="s">
        <v>120</v>
      </c>
      <c r="B36" s="113" t="s">
        <v>121</v>
      </c>
      <c r="C36" s="94">
        <v>4</v>
      </c>
      <c r="D36" s="122">
        <v>286.5</v>
      </c>
      <c r="E36" s="122">
        <v>71636.2</v>
      </c>
      <c r="I36" s="91"/>
      <c r="J36" s="120"/>
      <c r="K36" s="92"/>
      <c r="L36" s="121"/>
      <c r="M36" s="93"/>
    </row>
    <row r="37" spans="1:13" ht="11.25" customHeight="1">
      <c r="A37" s="113" t="s">
        <v>122</v>
      </c>
      <c r="B37" s="113" t="s">
        <v>123</v>
      </c>
      <c r="C37" s="94">
        <v>2</v>
      </c>
      <c r="D37" s="122">
        <v>104.7</v>
      </c>
      <c r="E37" s="122">
        <v>52339.8</v>
      </c>
      <c r="I37" s="91"/>
      <c r="J37" s="120"/>
      <c r="K37" s="92"/>
      <c r="L37" s="121"/>
      <c r="M37" s="93"/>
    </row>
    <row r="38" spans="1:13" ht="11.25" customHeight="1">
      <c r="A38" s="113" t="s">
        <v>124</v>
      </c>
      <c r="B38" s="113" t="s">
        <v>125</v>
      </c>
      <c r="C38" s="94">
        <v>6</v>
      </c>
      <c r="D38" s="122">
        <v>483.7</v>
      </c>
      <c r="E38" s="122">
        <v>80621.899999999994</v>
      </c>
      <c r="I38" s="91"/>
      <c r="J38" s="120"/>
      <c r="K38" s="92"/>
      <c r="L38" s="121"/>
      <c r="M38" s="93"/>
    </row>
    <row r="39" spans="1:13" ht="11.25" customHeight="1">
      <c r="A39" s="118" t="s">
        <v>126</v>
      </c>
      <c r="B39" s="119"/>
      <c r="C39" s="94">
        <v>62</v>
      </c>
      <c r="D39" s="122">
        <v>6270.7</v>
      </c>
      <c r="E39" s="122">
        <v>101140.1</v>
      </c>
    </row>
  </sheetData>
  <mergeCells count="38">
    <mergeCell ref="E29:E30"/>
    <mergeCell ref="A39:B39"/>
    <mergeCell ref="H16:H17"/>
    <mergeCell ref="I16:I17"/>
    <mergeCell ref="J16:J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I26" sqref="I26:K26"/>
    </sheetView>
  </sheetViews>
  <sheetFormatPr defaultColWidth="9.33203125" defaultRowHeight="12.75"/>
  <cols>
    <col min="1" max="1" width="4" style="124" customWidth="1"/>
    <col min="2" max="2" width="33" style="124" customWidth="1"/>
    <col min="3" max="3" width="11" style="124" customWidth="1"/>
    <col min="4" max="4" width="14.1640625" style="124" customWidth="1"/>
    <col min="5" max="5" width="10.33203125" style="124" customWidth="1"/>
    <col min="6" max="6" width="11" style="124" customWidth="1"/>
    <col min="7" max="7" width="14.1640625" style="124" customWidth="1"/>
    <col min="8" max="8" width="10.33203125" style="124" customWidth="1"/>
    <col min="9" max="9" width="11" style="124" customWidth="1"/>
    <col min="10" max="10" width="14.1640625" style="124" customWidth="1"/>
    <col min="11" max="11" width="10.33203125" style="124" customWidth="1"/>
    <col min="12" max="12" width="9.33203125" style="124" hidden="1" customWidth="1"/>
    <col min="13" max="13" width="9.33203125" style="125" hidden="1" customWidth="1"/>
    <col min="14" max="14" width="9.33203125" style="124" hidden="1" customWidth="1"/>
    <col min="15" max="15" width="9.33203125" style="125" hidden="1" customWidth="1"/>
    <col min="16" max="16" width="9.33203125" style="124"/>
    <col min="17" max="17" width="13.1640625" style="124" customWidth="1"/>
    <col min="18" max="16384" width="9.33203125" style="124"/>
  </cols>
  <sheetData>
    <row r="1" spans="1:11">
      <c r="A1" s="102" t="s">
        <v>134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3.25" customHeight="1">
      <c r="A2" s="104" t="s">
        <v>104</v>
      </c>
      <c r="B2" s="104" t="s">
        <v>105</v>
      </c>
      <c r="C2" s="107" t="s">
        <v>106</v>
      </c>
      <c r="D2" s="108"/>
      <c r="E2" s="108"/>
      <c r="F2" s="107" t="s">
        <v>135</v>
      </c>
      <c r="G2" s="108"/>
      <c r="H2" s="109"/>
      <c r="I2" s="107" t="s">
        <v>136</v>
      </c>
      <c r="J2" s="108"/>
      <c r="K2" s="109"/>
    </row>
    <row r="3" spans="1:11" ht="28.5" customHeight="1">
      <c r="A3" s="106"/>
      <c r="B3" s="106"/>
      <c r="C3" s="104" t="s">
        <v>107</v>
      </c>
      <c r="D3" s="104" t="s">
        <v>108</v>
      </c>
      <c r="E3" s="104" t="s">
        <v>109</v>
      </c>
      <c r="F3" s="104" t="s">
        <v>107</v>
      </c>
      <c r="G3" s="104" t="s">
        <v>108</v>
      </c>
      <c r="H3" s="104" t="s">
        <v>109</v>
      </c>
      <c r="I3" s="104" t="s">
        <v>107</v>
      </c>
      <c r="J3" s="104" t="s">
        <v>108</v>
      </c>
      <c r="K3" s="104" t="s">
        <v>109</v>
      </c>
    </row>
    <row r="4" spans="1:11" ht="21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>
      <c r="A5" s="113" t="s">
        <v>110</v>
      </c>
      <c r="B5" s="113" t="s">
        <v>111</v>
      </c>
      <c r="C5" s="94">
        <v>71401</v>
      </c>
      <c r="D5" s="95">
        <v>268547.59999999998</v>
      </c>
      <c r="E5" s="95">
        <v>3761.1</v>
      </c>
      <c r="F5" s="94">
        <v>423</v>
      </c>
      <c r="G5" s="95">
        <v>530.6</v>
      </c>
      <c r="H5" s="95">
        <v>1254.3</v>
      </c>
      <c r="I5" s="94">
        <v>2669</v>
      </c>
      <c r="J5" s="95">
        <v>5410.1</v>
      </c>
      <c r="K5" s="95">
        <v>2027</v>
      </c>
    </row>
    <row r="6" spans="1:11">
      <c r="A6" s="113" t="s">
        <v>112</v>
      </c>
      <c r="B6" s="113" t="s">
        <v>113</v>
      </c>
      <c r="C6" s="94">
        <v>14972</v>
      </c>
      <c r="D6" s="95">
        <v>47342.6</v>
      </c>
      <c r="E6" s="95">
        <v>3162.1</v>
      </c>
      <c r="F6" s="94">
        <v>143</v>
      </c>
      <c r="G6" s="95">
        <v>168.5</v>
      </c>
      <c r="H6" s="95">
        <v>1178.3</v>
      </c>
      <c r="I6" s="94">
        <v>281</v>
      </c>
      <c r="J6" s="95">
        <v>569.6</v>
      </c>
      <c r="K6" s="95">
        <v>2027</v>
      </c>
    </row>
    <row r="7" spans="1:11">
      <c r="A7" s="113" t="s">
        <v>114</v>
      </c>
      <c r="B7" s="113" t="s">
        <v>115</v>
      </c>
      <c r="C7" s="94">
        <v>21049</v>
      </c>
      <c r="D7" s="95">
        <v>65578.399999999994</v>
      </c>
      <c r="E7" s="95">
        <v>3115.5</v>
      </c>
      <c r="F7" s="94">
        <v>129</v>
      </c>
      <c r="G7" s="95">
        <v>140.69999999999999</v>
      </c>
      <c r="H7" s="95">
        <v>1090.5999999999999</v>
      </c>
      <c r="I7" s="94">
        <v>555</v>
      </c>
      <c r="J7" s="95">
        <v>1125</v>
      </c>
      <c r="K7" s="95">
        <v>2027</v>
      </c>
    </row>
    <row r="8" spans="1:11">
      <c r="A8" s="113" t="s">
        <v>116</v>
      </c>
      <c r="B8" s="113" t="s">
        <v>117</v>
      </c>
      <c r="C8" s="94">
        <v>20055</v>
      </c>
      <c r="D8" s="95">
        <v>62169.1</v>
      </c>
      <c r="E8" s="95">
        <v>3099.9</v>
      </c>
      <c r="F8" s="94">
        <v>161</v>
      </c>
      <c r="G8" s="95">
        <v>180.7</v>
      </c>
      <c r="H8" s="95">
        <v>1122.0999999999999</v>
      </c>
      <c r="I8" s="94">
        <v>505</v>
      </c>
      <c r="J8" s="95">
        <v>1023.6</v>
      </c>
      <c r="K8" s="95">
        <v>2027</v>
      </c>
    </row>
    <row r="9" spans="1:11">
      <c r="A9" s="113" t="s">
        <v>118</v>
      </c>
      <c r="B9" s="113" t="s">
        <v>119</v>
      </c>
      <c r="C9" s="94">
        <v>32368</v>
      </c>
      <c r="D9" s="95">
        <v>102191.1</v>
      </c>
      <c r="E9" s="95">
        <v>3157.2</v>
      </c>
      <c r="F9" s="94">
        <v>272</v>
      </c>
      <c r="G9" s="95">
        <v>306.7</v>
      </c>
      <c r="H9" s="95">
        <v>1127.4000000000001</v>
      </c>
      <c r="I9" s="94">
        <v>817</v>
      </c>
      <c r="J9" s="95">
        <v>1656.1</v>
      </c>
      <c r="K9" s="95">
        <v>2027</v>
      </c>
    </row>
    <row r="10" spans="1:11">
      <c r="A10" s="113" t="s">
        <v>120</v>
      </c>
      <c r="B10" s="113" t="s">
        <v>121</v>
      </c>
      <c r="C10" s="94">
        <v>22859</v>
      </c>
      <c r="D10" s="95">
        <v>70815.8</v>
      </c>
      <c r="E10" s="95">
        <v>3097.9</v>
      </c>
      <c r="F10" s="94">
        <v>243</v>
      </c>
      <c r="G10" s="95">
        <v>280.7</v>
      </c>
      <c r="H10" s="95">
        <v>1155.2</v>
      </c>
      <c r="I10" s="94">
        <v>523</v>
      </c>
      <c r="J10" s="95">
        <v>1060.0999999999999</v>
      </c>
      <c r="K10" s="95">
        <v>2027</v>
      </c>
    </row>
    <row r="11" spans="1:11">
      <c r="A11" s="113" t="s">
        <v>122</v>
      </c>
      <c r="B11" s="113" t="s">
        <v>123</v>
      </c>
      <c r="C11" s="94">
        <v>31249</v>
      </c>
      <c r="D11" s="95">
        <v>97981.7</v>
      </c>
      <c r="E11" s="95">
        <v>3135.5</v>
      </c>
      <c r="F11" s="94">
        <v>246</v>
      </c>
      <c r="G11" s="95">
        <v>292.7</v>
      </c>
      <c r="H11" s="95">
        <v>1189.9000000000001</v>
      </c>
      <c r="I11" s="94">
        <v>898</v>
      </c>
      <c r="J11" s="95">
        <v>1820.2</v>
      </c>
      <c r="K11" s="95">
        <v>2027</v>
      </c>
    </row>
    <row r="12" spans="1:11">
      <c r="A12" s="113" t="s">
        <v>124</v>
      </c>
      <c r="B12" s="113" t="s">
        <v>125</v>
      </c>
      <c r="C12" s="94">
        <v>48531</v>
      </c>
      <c r="D12" s="95">
        <v>152390.70000000001</v>
      </c>
      <c r="E12" s="95">
        <v>3140</v>
      </c>
      <c r="F12" s="94">
        <v>307</v>
      </c>
      <c r="G12" s="95">
        <v>359.3</v>
      </c>
      <c r="H12" s="95">
        <v>1170.4000000000001</v>
      </c>
      <c r="I12" s="94">
        <v>1519</v>
      </c>
      <c r="J12" s="95">
        <v>3079</v>
      </c>
      <c r="K12" s="95">
        <v>2027</v>
      </c>
    </row>
    <row r="13" spans="1:11">
      <c r="A13" s="118" t="s">
        <v>126</v>
      </c>
      <c r="B13" s="119"/>
      <c r="C13" s="94">
        <v>262485</v>
      </c>
      <c r="D13" s="95">
        <v>867018.9</v>
      </c>
      <c r="E13" s="95">
        <v>3303.1</v>
      </c>
      <c r="F13" s="94">
        <v>1925</v>
      </c>
      <c r="G13" s="95">
        <v>2261.6</v>
      </c>
      <c r="H13" s="95">
        <v>1174.9000000000001</v>
      </c>
      <c r="I13" s="94">
        <v>7767</v>
      </c>
      <c r="J13" s="95">
        <v>15743.7</v>
      </c>
      <c r="K13" s="95">
        <v>2027</v>
      </c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22.5" customHeight="1">
      <c r="A15" s="104" t="s">
        <v>104</v>
      </c>
      <c r="B15" s="104" t="s">
        <v>105</v>
      </c>
      <c r="C15" s="107" t="s">
        <v>137</v>
      </c>
      <c r="D15" s="108"/>
      <c r="E15" s="109"/>
      <c r="F15" s="107" t="s">
        <v>138</v>
      </c>
      <c r="G15" s="108"/>
      <c r="H15" s="109"/>
      <c r="I15" s="107" t="s">
        <v>88</v>
      </c>
      <c r="J15" s="108"/>
      <c r="K15" s="109"/>
    </row>
    <row r="16" spans="1:11" ht="12.75" customHeight="1">
      <c r="A16" s="106"/>
      <c r="B16" s="106"/>
      <c r="C16" s="104" t="s">
        <v>107</v>
      </c>
      <c r="D16" s="104" t="s">
        <v>108</v>
      </c>
      <c r="E16" s="104" t="s">
        <v>109</v>
      </c>
      <c r="F16" s="104" t="s">
        <v>107</v>
      </c>
      <c r="G16" s="104" t="s">
        <v>108</v>
      </c>
      <c r="H16" s="104" t="s">
        <v>109</v>
      </c>
      <c r="I16" s="104" t="s">
        <v>107</v>
      </c>
      <c r="J16" s="104" t="s">
        <v>108</v>
      </c>
      <c r="K16" s="104" t="s">
        <v>109</v>
      </c>
    </row>
    <row r="17" spans="1:11" ht="39.7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>
      <c r="A18" s="113" t="s">
        <v>110</v>
      </c>
      <c r="B18" s="113" t="s">
        <v>111</v>
      </c>
      <c r="C18" s="94">
        <v>68309</v>
      </c>
      <c r="D18" s="95">
        <v>262607</v>
      </c>
      <c r="E18" s="95">
        <v>3844.4</v>
      </c>
      <c r="F18" s="94">
        <v>22494</v>
      </c>
      <c r="G18" s="95">
        <v>86309.1</v>
      </c>
      <c r="H18" s="95">
        <v>3837</v>
      </c>
      <c r="I18" s="94">
        <v>0</v>
      </c>
      <c r="J18" s="95">
        <v>0</v>
      </c>
      <c r="K18" s="95">
        <v>0</v>
      </c>
    </row>
    <row r="19" spans="1:11">
      <c r="A19" s="113" t="s">
        <v>112</v>
      </c>
      <c r="B19" s="113" t="s">
        <v>113</v>
      </c>
      <c r="C19" s="94">
        <v>14548</v>
      </c>
      <c r="D19" s="95">
        <v>46604.6</v>
      </c>
      <c r="E19" s="95">
        <v>3203.5</v>
      </c>
      <c r="F19" s="94">
        <v>2290</v>
      </c>
      <c r="G19" s="95">
        <v>7329.5</v>
      </c>
      <c r="H19" s="95">
        <v>3200.6</v>
      </c>
      <c r="I19" s="94">
        <v>0</v>
      </c>
      <c r="J19" s="95">
        <v>0</v>
      </c>
      <c r="K19" s="95">
        <v>0</v>
      </c>
    </row>
    <row r="20" spans="1:11">
      <c r="A20" s="113" t="s">
        <v>114</v>
      </c>
      <c r="B20" s="113" t="s">
        <v>115</v>
      </c>
      <c r="C20" s="94">
        <v>20365</v>
      </c>
      <c r="D20" s="95">
        <v>64312.800000000003</v>
      </c>
      <c r="E20" s="95">
        <v>3158</v>
      </c>
      <c r="F20" s="94">
        <v>3199</v>
      </c>
      <c r="G20" s="95">
        <v>10243</v>
      </c>
      <c r="H20" s="95">
        <v>3201.9</v>
      </c>
      <c r="I20" s="94">
        <v>0</v>
      </c>
      <c r="J20" s="95">
        <v>0</v>
      </c>
      <c r="K20" s="95">
        <v>0</v>
      </c>
    </row>
    <row r="21" spans="1:11">
      <c r="A21" s="113" t="s">
        <v>116</v>
      </c>
      <c r="B21" s="113" t="s">
        <v>117</v>
      </c>
      <c r="C21" s="94">
        <v>19389</v>
      </c>
      <c r="D21" s="95">
        <v>60964.9</v>
      </c>
      <c r="E21" s="95">
        <v>3144.3</v>
      </c>
      <c r="F21" s="94">
        <v>3394</v>
      </c>
      <c r="G21" s="95">
        <v>10197.5</v>
      </c>
      <c r="H21" s="95">
        <v>3004.6</v>
      </c>
      <c r="I21" s="94">
        <v>0</v>
      </c>
      <c r="J21" s="95">
        <v>0</v>
      </c>
      <c r="K21" s="95">
        <v>0</v>
      </c>
    </row>
    <row r="22" spans="1:11">
      <c r="A22" s="113" t="s">
        <v>118</v>
      </c>
      <c r="B22" s="113" t="s">
        <v>119</v>
      </c>
      <c r="C22" s="94">
        <v>31279</v>
      </c>
      <c r="D22" s="95">
        <v>100228.4</v>
      </c>
      <c r="E22" s="95">
        <v>3204.3</v>
      </c>
      <c r="F22" s="94">
        <v>5577</v>
      </c>
      <c r="G22" s="95">
        <v>17331.599999999999</v>
      </c>
      <c r="H22" s="95">
        <v>3107.7</v>
      </c>
      <c r="I22" s="94">
        <v>0</v>
      </c>
      <c r="J22" s="95">
        <v>0</v>
      </c>
      <c r="K22" s="95">
        <v>0</v>
      </c>
    </row>
    <row r="23" spans="1:11">
      <c r="A23" s="113" t="s">
        <v>120</v>
      </c>
      <c r="B23" s="113" t="s">
        <v>121</v>
      </c>
      <c r="C23" s="94">
        <v>22093</v>
      </c>
      <c r="D23" s="95">
        <v>69474.899999999994</v>
      </c>
      <c r="E23" s="95">
        <v>3144.7</v>
      </c>
      <c r="F23" s="94">
        <v>3454</v>
      </c>
      <c r="G23" s="95">
        <v>11274.4</v>
      </c>
      <c r="H23" s="95">
        <v>3264.2</v>
      </c>
      <c r="I23" s="94">
        <v>0</v>
      </c>
      <c r="J23" s="95">
        <v>0</v>
      </c>
      <c r="K23" s="95">
        <v>0</v>
      </c>
    </row>
    <row r="24" spans="1:11">
      <c r="A24" s="113" t="s">
        <v>122</v>
      </c>
      <c r="B24" s="113" t="s">
        <v>123</v>
      </c>
      <c r="C24" s="94">
        <v>30105</v>
      </c>
      <c r="D24" s="95">
        <v>95868.7</v>
      </c>
      <c r="E24" s="95">
        <v>3184.5</v>
      </c>
      <c r="F24" s="94">
        <v>5110</v>
      </c>
      <c r="G24" s="95">
        <v>15897.6</v>
      </c>
      <c r="H24" s="95">
        <v>3111.1</v>
      </c>
      <c r="I24" s="94">
        <v>0</v>
      </c>
      <c r="J24" s="95">
        <v>0</v>
      </c>
      <c r="K24" s="95">
        <v>0</v>
      </c>
    </row>
    <row r="25" spans="1:11">
      <c r="A25" s="113" t="s">
        <v>124</v>
      </c>
      <c r="B25" s="113" t="s">
        <v>125</v>
      </c>
      <c r="C25" s="94">
        <v>46705</v>
      </c>
      <c r="D25" s="95">
        <v>148952.4</v>
      </c>
      <c r="E25" s="95">
        <v>3189.2</v>
      </c>
      <c r="F25" s="94">
        <v>7885</v>
      </c>
      <c r="G25" s="95">
        <v>24998.799999999999</v>
      </c>
      <c r="H25" s="95">
        <v>3170.4</v>
      </c>
      <c r="I25" s="94">
        <v>0</v>
      </c>
      <c r="J25" s="95">
        <v>0</v>
      </c>
      <c r="K25" s="95">
        <v>0</v>
      </c>
    </row>
    <row r="26" spans="1:11">
      <c r="A26" s="118" t="s">
        <v>126</v>
      </c>
      <c r="B26" s="119"/>
      <c r="C26" s="94">
        <v>252793</v>
      </c>
      <c r="D26" s="95">
        <v>849013.6</v>
      </c>
      <c r="E26" s="95">
        <v>3358.5</v>
      </c>
      <c r="F26" s="94">
        <v>53403</v>
      </c>
      <c r="G26" s="95">
        <v>183581.5</v>
      </c>
      <c r="H26" s="95">
        <v>3437.7</v>
      </c>
      <c r="I26" s="94">
        <v>0</v>
      </c>
      <c r="J26" s="95">
        <v>0</v>
      </c>
      <c r="K26" s="95">
        <v>0</v>
      </c>
    </row>
    <row r="27" spans="1:1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1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J14" sqref="J14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" t="s">
        <v>0</v>
      </c>
      <c r="B1" s="1"/>
      <c r="C1" s="1"/>
      <c r="D1" s="1"/>
      <c r="E1" s="1"/>
      <c r="F1" s="1"/>
      <c r="G1" s="1"/>
    </row>
    <row r="2" spans="1:9">
      <c r="A2" s="2"/>
    </row>
    <row r="3" spans="1:9" ht="35.25" customHeight="1">
      <c r="A3" s="3" t="s">
        <v>139</v>
      </c>
      <c r="B3" s="3"/>
      <c r="C3" s="3"/>
      <c r="D3" s="3"/>
      <c r="E3" s="3"/>
      <c r="F3" s="3"/>
      <c r="G3" s="3"/>
    </row>
    <row r="4" spans="1:9" ht="15.75" customHeight="1">
      <c r="B4" s="4"/>
      <c r="C4" s="5" t="s">
        <v>2</v>
      </c>
      <c r="D4" s="6" t="s">
        <v>3</v>
      </c>
      <c r="E4" s="6"/>
    </row>
    <row r="5" spans="1:9" ht="16.5" customHeight="1" thickBot="1">
      <c r="A5" s="7"/>
    </row>
    <row r="6" spans="1:9" ht="14.25" customHeight="1" thickBot="1">
      <c r="A6" s="9" t="s">
        <v>4</v>
      </c>
      <c r="B6" s="11"/>
      <c r="C6" s="11"/>
      <c r="D6" s="11"/>
      <c r="E6" s="10"/>
      <c r="F6" s="8" t="s">
        <v>5</v>
      </c>
      <c r="G6" s="12" t="s">
        <v>6</v>
      </c>
      <c r="H6" s="13"/>
      <c r="I6" s="13"/>
    </row>
    <row r="7" spans="1:9" ht="2.25" hidden="1" customHeight="1">
      <c r="A7" s="14"/>
      <c r="B7" s="15"/>
      <c r="C7" s="15"/>
      <c r="D7" s="15"/>
      <c r="E7" s="16"/>
      <c r="F7" s="17"/>
      <c r="G7" s="18"/>
      <c r="H7" s="19"/>
      <c r="I7" s="19"/>
    </row>
    <row r="8" spans="1:9" ht="34.5" customHeight="1">
      <c r="A8" s="20" t="s">
        <v>7</v>
      </c>
      <c r="B8" s="21"/>
      <c r="C8" s="21"/>
      <c r="D8" s="21"/>
      <c r="E8" s="22"/>
      <c r="F8" s="23"/>
      <c r="G8" s="24" t="s">
        <v>8</v>
      </c>
      <c r="H8" s="25"/>
      <c r="I8" s="25"/>
    </row>
    <row r="9" spans="1:9" ht="25.5" customHeight="1">
      <c r="A9" s="26" t="s">
        <v>9</v>
      </c>
      <c r="B9" s="27"/>
      <c r="C9" s="27"/>
      <c r="D9" s="27"/>
      <c r="E9" s="28"/>
      <c r="F9" s="30" t="s">
        <v>10</v>
      </c>
      <c r="G9" s="24"/>
      <c r="H9" s="25"/>
      <c r="I9" s="25"/>
    </row>
    <row r="10" spans="1:9" ht="13.5" customHeight="1" thickBot="1">
      <c r="A10" s="31" t="s">
        <v>11</v>
      </c>
      <c r="B10" s="33"/>
      <c r="C10" s="33"/>
      <c r="D10" s="33"/>
      <c r="E10" s="32"/>
      <c r="F10" s="29"/>
      <c r="G10" s="24"/>
      <c r="H10" s="25"/>
      <c r="I10" s="25"/>
    </row>
    <row r="11" spans="1:9" ht="29.25" customHeight="1">
      <c r="A11" s="20" t="s">
        <v>12</v>
      </c>
      <c r="B11" s="21"/>
      <c r="C11" s="21"/>
      <c r="D11" s="21"/>
      <c r="E11" s="22"/>
      <c r="F11" s="34"/>
      <c r="G11" s="24"/>
      <c r="H11" s="25"/>
      <c r="I11" s="25"/>
    </row>
    <row r="12" spans="1:9" ht="13.5" customHeight="1">
      <c r="A12" s="35" t="s">
        <v>13</v>
      </c>
      <c r="B12" s="36"/>
      <c r="C12" s="36"/>
      <c r="D12" s="36"/>
      <c r="E12" s="37"/>
      <c r="F12" s="30" t="s">
        <v>14</v>
      </c>
      <c r="G12" s="38"/>
    </row>
    <row r="13" spans="1:9" ht="51.75" customHeight="1" thickBot="1">
      <c r="A13" s="39" t="s">
        <v>15</v>
      </c>
      <c r="B13" s="41"/>
      <c r="C13" s="41"/>
      <c r="D13" s="41"/>
      <c r="E13" s="40"/>
      <c r="F13" s="29"/>
      <c r="G13" s="38"/>
      <c r="H13" s="42"/>
      <c r="I13" s="42" t="s">
        <v>16</v>
      </c>
    </row>
    <row r="14" spans="1:9" ht="25.5" customHeight="1">
      <c r="A14" s="20" t="s">
        <v>17</v>
      </c>
      <c r="B14" s="21"/>
      <c r="C14" s="21"/>
      <c r="D14" s="21"/>
      <c r="E14" s="22"/>
      <c r="F14" s="43" t="s">
        <v>18</v>
      </c>
      <c r="G14" s="38"/>
    </row>
    <row r="15" spans="1:9" ht="12.75" customHeight="1" thickBot="1">
      <c r="A15" s="39" t="s">
        <v>19</v>
      </c>
      <c r="B15" s="41"/>
      <c r="C15" s="41"/>
      <c r="D15" s="41"/>
      <c r="E15" s="40"/>
      <c r="F15" s="29"/>
      <c r="G15" s="38"/>
    </row>
    <row r="16" spans="1:9" ht="13.5" customHeight="1" thickBot="1">
      <c r="A16" s="2"/>
    </row>
    <row r="17" spans="1:9" s="44" customFormat="1" ht="13.5" customHeight="1" thickBot="1">
      <c r="A17" s="45" t="s">
        <v>20</v>
      </c>
      <c r="B17" s="47"/>
      <c r="C17" s="47"/>
      <c r="D17" s="47"/>
      <c r="E17" s="47"/>
      <c r="F17" s="47"/>
      <c r="G17" s="47"/>
      <c r="H17" s="47"/>
      <c r="I17" s="46"/>
    </row>
    <row r="18" spans="1:9" s="44" customFormat="1" ht="14.25" customHeight="1" thickBot="1">
      <c r="A18" s="48" t="s">
        <v>21</v>
      </c>
      <c r="B18" s="50"/>
      <c r="C18" s="50"/>
      <c r="D18" s="50"/>
      <c r="E18" s="50"/>
      <c r="F18" s="50"/>
      <c r="G18" s="50"/>
      <c r="H18" s="50"/>
      <c r="I18" s="49"/>
    </row>
    <row r="19" spans="1:9" s="44" customFormat="1" ht="13.5" customHeight="1" thickBot="1">
      <c r="A19" s="51"/>
      <c r="B19" s="53"/>
      <c r="C19" s="53"/>
      <c r="D19" s="53"/>
      <c r="E19" s="53"/>
      <c r="F19" s="53"/>
      <c r="G19" s="53"/>
      <c r="H19" s="53"/>
      <c r="I19" s="52"/>
    </row>
    <row r="20" spans="1:9" s="44" customFormat="1" ht="13.5" customHeight="1" thickBot="1">
      <c r="A20" s="45" t="s">
        <v>22</v>
      </c>
      <c r="B20" s="47"/>
      <c r="C20" s="47"/>
      <c r="D20" s="47"/>
      <c r="E20" s="47"/>
      <c r="F20" s="47"/>
      <c r="G20" s="47"/>
      <c r="H20" s="47"/>
      <c r="I20" s="46"/>
    </row>
    <row r="21" spans="1:9" s="44" customFormat="1" ht="13.5" customHeight="1" thickBot="1">
      <c r="A21" s="51"/>
      <c r="B21" s="53"/>
      <c r="C21" s="53"/>
      <c r="D21" s="53"/>
      <c r="E21" s="53"/>
      <c r="F21" s="53"/>
      <c r="G21" s="53"/>
      <c r="H21" s="53"/>
      <c r="I21" s="52"/>
    </row>
    <row r="22" spans="1:9" s="44" customFormat="1" ht="13.5" customHeight="1" thickBot="1">
      <c r="A22" s="51"/>
      <c r="B22" s="53"/>
      <c r="C22" s="53"/>
      <c r="D22" s="53"/>
      <c r="E22" s="53"/>
      <c r="F22" s="53"/>
      <c r="G22" s="53"/>
      <c r="H22" s="53"/>
      <c r="I22" s="52"/>
    </row>
    <row r="23" spans="1:9" s="44" customFormat="1" ht="13.5" customHeight="1" thickBot="1">
      <c r="A23" s="54" t="s">
        <v>23</v>
      </c>
      <c r="B23" s="56" t="s">
        <v>24</v>
      </c>
      <c r="C23" s="58"/>
      <c r="D23" s="58"/>
      <c r="E23" s="58"/>
      <c r="F23" s="58"/>
      <c r="G23" s="58"/>
      <c r="H23" s="58"/>
      <c r="I23" s="57"/>
    </row>
    <row r="24" spans="1:9" s="44" customFormat="1" ht="67.5" customHeight="1" thickBot="1">
      <c r="A24" s="55"/>
      <c r="B24" s="59" t="s">
        <v>25</v>
      </c>
      <c r="C24" s="59" t="s">
        <v>26</v>
      </c>
      <c r="D24" s="59" t="s">
        <v>27</v>
      </c>
      <c r="E24" s="59" t="s">
        <v>28</v>
      </c>
      <c r="F24" s="59" t="s">
        <v>29</v>
      </c>
      <c r="G24" s="59" t="s">
        <v>30</v>
      </c>
      <c r="H24" s="59"/>
      <c r="I24" s="59" t="s">
        <v>31</v>
      </c>
    </row>
    <row r="25" spans="1:9" s="60" customFormat="1" ht="13.5" customHeight="1" thickBot="1">
      <c r="A25" s="61">
        <v>1</v>
      </c>
      <c r="B25" s="62">
        <v>2</v>
      </c>
      <c r="C25" s="62">
        <v>3</v>
      </c>
      <c r="D25" s="63">
        <v>4</v>
      </c>
      <c r="E25" s="62">
        <v>5</v>
      </c>
      <c r="F25" s="62">
        <v>6</v>
      </c>
      <c r="G25" s="62">
        <v>7</v>
      </c>
      <c r="H25" s="62">
        <v>8</v>
      </c>
      <c r="I25" s="64">
        <v>9</v>
      </c>
    </row>
    <row r="26" spans="1:9" s="44" customFormat="1">
      <c r="A26" s="65" t="s">
        <v>32</v>
      </c>
      <c r="B26" s="65"/>
      <c r="C26" s="65"/>
      <c r="D26" s="65"/>
      <c r="E26" s="65"/>
      <c r="F26" s="65"/>
    </row>
    <row r="27" spans="1:9" s="44" customFormat="1"/>
  </sheetData>
  <mergeCells count="26">
    <mergeCell ref="A23:A24"/>
    <mergeCell ref="B23:I23"/>
    <mergeCell ref="A26:F26"/>
    <mergeCell ref="A17:I17"/>
    <mergeCell ref="A18:I18"/>
    <mergeCell ref="A19:I19"/>
    <mergeCell ref="A20:I20"/>
    <mergeCell ref="A21:I21"/>
    <mergeCell ref="A22:I22"/>
    <mergeCell ref="A11:E11"/>
    <mergeCell ref="A12:E12"/>
    <mergeCell ref="F12:F13"/>
    <mergeCell ref="A13:E13"/>
    <mergeCell ref="A14:E14"/>
    <mergeCell ref="F14:F15"/>
    <mergeCell ref="A15:E15"/>
    <mergeCell ref="A1:G1"/>
    <mergeCell ref="A3:G3"/>
    <mergeCell ref="D4:E4"/>
    <mergeCell ref="A6:E6"/>
    <mergeCell ref="G6:I6"/>
    <mergeCell ref="A8:E8"/>
    <mergeCell ref="G8:I11"/>
    <mergeCell ref="A9:E9"/>
    <mergeCell ref="F9:F10"/>
    <mergeCell ref="A10:E10"/>
  </mergeCells>
  <pageMargins left="0.59055118110236227" right="0.39370078740157483" top="0.39370078740157483" bottom="0.39370078740157483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2:L34"/>
  <sheetViews>
    <sheetView workbookViewId="0">
      <selection activeCell="E10" sqref="E10"/>
    </sheetView>
  </sheetViews>
  <sheetFormatPr defaultColWidth="9.33203125" defaultRowHeight="11.25" customHeight="1"/>
  <cols>
    <col min="1" max="1" width="42" style="67" customWidth="1"/>
    <col min="2" max="2" width="6.33203125" style="68" customWidth="1"/>
    <col min="3" max="3" width="10.5" style="69" customWidth="1"/>
    <col min="4" max="4" width="19.1640625" style="70" customWidth="1"/>
    <col min="5" max="5" width="20.83203125" style="70" customWidth="1"/>
    <col min="6" max="6" width="9.33203125" style="66" hidden="1" customWidth="1"/>
    <col min="7" max="7" width="9.33203125" style="71" hidden="1" customWidth="1"/>
    <col min="8" max="9" width="9.33203125" style="66" hidden="1" customWidth="1"/>
    <col min="10" max="11" width="9.33203125" style="71" hidden="1" customWidth="1"/>
    <col min="12" max="16384" width="9.33203125" style="66"/>
  </cols>
  <sheetData>
    <row r="2" spans="1:12" s="72" customFormat="1" ht="67.5" customHeight="1">
      <c r="A2" s="73" t="s">
        <v>33</v>
      </c>
      <c r="B2" s="74" t="s">
        <v>34</v>
      </c>
      <c r="C2" s="75" t="s">
        <v>140</v>
      </c>
      <c r="D2" s="76" t="s">
        <v>36</v>
      </c>
      <c r="E2" s="77" t="s">
        <v>37</v>
      </c>
      <c r="G2" s="78"/>
      <c r="J2" s="78"/>
      <c r="K2" s="78"/>
    </row>
    <row r="3" spans="1:12" s="79" customFormat="1" ht="11.25" customHeight="1">
      <c r="A3" s="80" t="s">
        <v>38</v>
      </c>
      <c r="B3" s="81" t="s">
        <v>39</v>
      </c>
      <c r="C3" s="82">
        <v>1</v>
      </c>
      <c r="D3" s="82">
        <v>2</v>
      </c>
      <c r="E3" s="82">
        <v>3</v>
      </c>
      <c r="G3" s="83"/>
      <c r="J3" s="83"/>
      <c r="K3" s="83"/>
    </row>
    <row r="4" spans="1:12" ht="55.5" customHeight="1">
      <c r="A4" s="84" t="s">
        <v>40</v>
      </c>
      <c r="B4" s="81" t="s">
        <v>41</v>
      </c>
      <c r="C4" s="85">
        <v>53403</v>
      </c>
      <c r="D4" s="86">
        <v>183581.5</v>
      </c>
      <c r="E4" s="86">
        <v>3437.6626781266968</v>
      </c>
      <c r="F4" s="66" t="e">
        <f>[1]Dodatok1!#REF!</f>
        <v>#REF!</v>
      </c>
      <c r="G4" s="87" t="e">
        <f t="shared" ref="G4:G15" si="0">F4-C4</f>
        <v>#REF!</v>
      </c>
      <c r="H4" s="69">
        <f>SUM(C5:C15)</f>
        <v>45799</v>
      </c>
      <c r="I4" s="70">
        <f>SUM(D5:D17)</f>
        <v>183581.49999999997</v>
      </c>
      <c r="J4" s="87">
        <f>H4-C4</f>
        <v>-7604</v>
      </c>
      <c r="K4" s="88">
        <f>I4-D4</f>
        <v>0</v>
      </c>
      <c r="L4" s="89"/>
    </row>
    <row r="5" spans="1:12" ht="12.75" customHeight="1">
      <c r="A5" s="84" t="s">
        <v>42</v>
      </c>
      <c r="B5" s="81" t="s">
        <v>43</v>
      </c>
      <c r="C5" s="85">
        <v>10</v>
      </c>
      <c r="D5" s="86">
        <v>6.1</v>
      </c>
      <c r="E5" s="86">
        <v>610</v>
      </c>
      <c r="F5" s="66" t="e">
        <f>[1]Dodatok1!#REF!</f>
        <v>#REF!</v>
      </c>
      <c r="G5" s="87" t="e">
        <f t="shared" si="0"/>
        <v>#REF!</v>
      </c>
      <c r="L5" s="89"/>
    </row>
    <row r="6" spans="1:12" ht="12.75" customHeight="1">
      <c r="A6" s="84" t="s">
        <v>44</v>
      </c>
      <c r="B6" s="81" t="s">
        <v>45</v>
      </c>
      <c r="C6" s="85">
        <v>21</v>
      </c>
      <c r="D6" s="86">
        <v>20.3</v>
      </c>
      <c r="E6" s="86">
        <v>966.66666666666663</v>
      </c>
      <c r="F6" s="66" t="e">
        <f>[1]Dodatok1!#REF!</f>
        <v>#REF!</v>
      </c>
      <c r="G6" s="87" t="e">
        <f t="shared" si="0"/>
        <v>#REF!</v>
      </c>
      <c r="L6" s="89"/>
    </row>
    <row r="7" spans="1:12" ht="12.75" customHeight="1">
      <c r="A7" s="84" t="s">
        <v>46</v>
      </c>
      <c r="B7" s="81" t="s">
        <v>47</v>
      </c>
      <c r="C7" s="85">
        <v>39</v>
      </c>
      <c r="D7" s="86">
        <v>39.5</v>
      </c>
      <c r="E7" s="86">
        <v>1012.8205128205128</v>
      </c>
      <c r="F7" s="66" t="e">
        <f>[1]Dodatok1!#REF!</f>
        <v>#REF!</v>
      </c>
      <c r="G7" s="87" t="e">
        <f t="shared" si="0"/>
        <v>#REF!</v>
      </c>
      <c r="L7" s="89"/>
    </row>
    <row r="8" spans="1:12" ht="12.75" customHeight="1">
      <c r="A8" s="84" t="s">
        <v>48</v>
      </c>
      <c r="B8" s="81" t="s">
        <v>49</v>
      </c>
      <c r="C8" s="85">
        <v>10</v>
      </c>
      <c r="D8" s="86">
        <v>11.6</v>
      </c>
      <c r="E8" s="86">
        <v>1160</v>
      </c>
      <c r="F8" s="66" t="e">
        <f>[1]Dodatok1!#REF!</f>
        <v>#REF!</v>
      </c>
      <c r="G8" s="87" t="e">
        <f t="shared" si="0"/>
        <v>#REF!</v>
      </c>
      <c r="L8" s="89"/>
    </row>
    <row r="9" spans="1:12" ht="12.75" customHeight="1">
      <c r="A9" s="84" t="s">
        <v>50</v>
      </c>
      <c r="B9" s="81" t="s">
        <v>51</v>
      </c>
      <c r="C9" s="85">
        <v>217</v>
      </c>
      <c r="D9" s="86">
        <v>264.10000000000002</v>
      </c>
      <c r="E9" s="86">
        <v>1217.0506912442397</v>
      </c>
      <c r="F9" s="66" t="e">
        <f>[1]Dodatok1!#REF!</f>
        <v>#REF!</v>
      </c>
      <c r="G9" s="87" t="e">
        <f t="shared" si="0"/>
        <v>#REF!</v>
      </c>
      <c r="L9" s="89"/>
    </row>
    <row r="10" spans="1:12" ht="12.75" customHeight="1">
      <c r="A10" s="84" t="s">
        <v>52</v>
      </c>
      <c r="B10" s="81" t="s">
        <v>53</v>
      </c>
      <c r="C10" s="85">
        <v>12</v>
      </c>
      <c r="D10" s="86">
        <v>16.3</v>
      </c>
      <c r="E10" s="86">
        <v>1358.3333333333333</v>
      </c>
      <c r="F10" s="66" t="e">
        <f>[1]Dodatok1!#REF!</f>
        <v>#REF!</v>
      </c>
      <c r="G10" s="87" t="e">
        <f t="shared" si="0"/>
        <v>#REF!</v>
      </c>
      <c r="L10" s="89"/>
    </row>
    <row r="11" spans="1:12" ht="12.75" customHeight="1">
      <c r="A11" s="84" t="s">
        <v>54</v>
      </c>
      <c r="B11" s="81" t="s">
        <v>55</v>
      </c>
      <c r="C11" s="85">
        <v>5</v>
      </c>
      <c r="D11" s="86">
        <v>7.2</v>
      </c>
      <c r="E11" s="86">
        <v>1440</v>
      </c>
      <c r="F11" s="66" t="e">
        <f>[1]Dodatok1!#REF!</f>
        <v>#REF!</v>
      </c>
      <c r="G11" s="87" t="e">
        <f t="shared" si="0"/>
        <v>#REF!</v>
      </c>
      <c r="L11" s="89"/>
    </row>
    <row r="12" spans="1:12" ht="12.75" customHeight="1">
      <c r="A12" s="84" t="s">
        <v>56</v>
      </c>
      <c r="B12" s="81" t="s">
        <v>57</v>
      </c>
      <c r="C12" s="85">
        <v>22</v>
      </c>
      <c r="D12" s="86">
        <v>39.299999999999997</v>
      </c>
      <c r="E12" s="86">
        <v>1786.3636363636363</v>
      </c>
      <c r="F12" s="66" t="e">
        <f>[1]Dodatok1!#REF!</f>
        <v>#REF!</v>
      </c>
      <c r="G12" s="87" t="e">
        <f t="shared" si="0"/>
        <v>#REF!</v>
      </c>
      <c r="L12" s="89"/>
    </row>
    <row r="13" spans="1:12" ht="12.75" customHeight="1">
      <c r="A13" s="84" t="s">
        <v>58</v>
      </c>
      <c r="B13" s="81" t="s">
        <v>59</v>
      </c>
      <c r="C13" s="85">
        <v>33355</v>
      </c>
      <c r="D13" s="86">
        <v>77374.2</v>
      </c>
      <c r="E13" s="86">
        <v>2319.7181831809326</v>
      </c>
      <c r="F13" s="66" t="e">
        <f>[1]Dodatok1!#REF!</f>
        <v>#REF!</v>
      </c>
      <c r="G13" s="87" t="e">
        <f t="shared" si="0"/>
        <v>#REF!</v>
      </c>
      <c r="L13" s="89"/>
    </row>
    <row r="14" spans="1:12" ht="12.75" customHeight="1">
      <c r="A14" s="84" t="s">
        <v>60</v>
      </c>
      <c r="B14" s="81" t="s">
        <v>61</v>
      </c>
      <c r="C14" s="85">
        <v>7001</v>
      </c>
      <c r="D14" s="86">
        <v>24232.2</v>
      </c>
      <c r="E14" s="86">
        <v>3461.248393086702</v>
      </c>
      <c r="F14" s="66" t="e">
        <f>[1]Dodatok1!#REF!</f>
        <v>#REF!</v>
      </c>
      <c r="G14" s="87" t="e">
        <f t="shared" si="0"/>
        <v>#REF!</v>
      </c>
      <c r="L14" s="89"/>
    </row>
    <row r="15" spans="1:12" ht="12.75" customHeight="1">
      <c r="A15" s="84" t="s">
        <v>62</v>
      </c>
      <c r="B15" s="81" t="s">
        <v>63</v>
      </c>
      <c r="C15" s="85">
        <v>5107</v>
      </c>
      <c r="D15" s="86">
        <v>22717.4</v>
      </c>
      <c r="E15" s="86">
        <v>4448.2866653612691</v>
      </c>
      <c r="F15" s="66" t="e">
        <f>[1]Dodatok1!#REF!</f>
        <v>#REF!</v>
      </c>
      <c r="G15" s="87" t="e">
        <f t="shared" si="0"/>
        <v>#REF!</v>
      </c>
      <c r="L15" s="89"/>
    </row>
    <row r="16" spans="1:12" ht="12.75" customHeight="1">
      <c r="A16" s="84" t="s">
        <v>64</v>
      </c>
      <c r="B16" s="81" t="s">
        <v>65</v>
      </c>
      <c r="C16" s="85">
        <v>6423</v>
      </c>
      <c r="D16" s="86">
        <v>42121.9</v>
      </c>
      <c r="E16" s="86">
        <v>6557.9791374747001</v>
      </c>
      <c r="G16" s="87"/>
      <c r="L16" s="89"/>
    </row>
    <row r="17" spans="1:12" ht="12.75" customHeight="1">
      <c r="A17" s="84" t="s">
        <v>66</v>
      </c>
      <c r="B17" s="90" t="s">
        <v>67</v>
      </c>
      <c r="C17" s="85">
        <v>1181</v>
      </c>
      <c r="D17" s="86">
        <v>16731.400000000001</v>
      </c>
      <c r="E17" s="86">
        <v>14167.146486028791</v>
      </c>
      <c r="F17" s="66" t="e">
        <f>[1]Dodatok1!#REF!</f>
        <v>#REF!</v>
      </c>
      <c r="G17" s="87" t="e">
        <f t="shared" ref="G17:G26" si="1">F17-C17</f>
        <v>#REF!</v>
      </c>
      <c r="L17" s="89"/>
    </row>
    <row r="18" spans="1:12" ht="45.75" customHeight="1">
      <c r="A18" s="84" t="s">
        <v>68</v>
      </c>
      <c r="B18" s="90" t="s">
        <v>69</v>
      </c>
      <c r="C18" s="85">
        <v>35217</v>
      </c>
      <c r="D18" s="86">
        <v>133723.5</v>
      </c>
      <c r="E18" s="86">
        <v>3797.1292273617855</v>
      </c>
      <c r="F18" s="69" t="e">
        <f>'[2]Dodatok 2'!#REF!</f>
        <v>#REF!</v>
      </c>
      <c r="G18" s="87" t="e">
        <f t="shared" si="1"/>
        <v>#REF!</v>
      </c>
      <c r="H18" s="69">
        <f>SUM(C18:C23)</f>
        <v>53403</v>
      </c>
      <c r="I18" s="70">
        <f>SUM(D18:D23)</f>
        <v>183581.5</v>
      </c>
      <c r="J18" s="87">
        <f>H18-C4</f>
        <v>0</v>
      </c>
      <c r="K18" s="88">
        <f>I18-D4</f>
        <v>0</v>
      </c>
      <c r="L18" s="89"/>
    </row>
    <row r="19" spans="1:12" ht="14.25" customHeight="1">
      <c r="A19" s="84" t="s">
        <v>70</v>
      </c>
      <c r="B19" s="90" t="s">
        <v>71</v>
      </c>
      <c r="C19" s="85">
        <v>14832</v>
      </c>
      <c r="D19" s="86">
        <v>39476.6</v>
      </c>
      <c r="E19" s="86">
        <v>2661.5830636461706</v>
      </c>
      <c r="F19" s="69" t="e">
        <f>'[2]Dodatok 2'!#REF!</f>
        <v>#REF!</v>
      </c>
      <c r="G19" s="87" t="e">
        <f t="shared" si="1"/>
        <v>#REF!</v>
      </c>
      <c r="L19" s="89"/>
    </row>
    <row r="20" spans="1:12" ht="14.25" customHeight="1">
      <c r="A20" s="84" t="s">
        <v>72</v>
      </c>
      <c r="B20" s="90" t="s">
        <v>73</v>
      </c>
      <c r="C20" s="85">
        <v>2070</v>
      </c>
      <c r="D20" s="86">
        <v>4774.1000000000004</v>
      </c>
      <c r="E20" s="86">
        <v>2306.3285024154588</v>
      </c>
      <c r="F20" s="69" t="e">
        <f>'[2]Dodatok 2'!#REF!</f>
        <v>#REF!</v>
      </c>
      <c r="G20" s="87" t="e">
        <f t="shared" si="1"/>
        <v>#REF!</v>
      </c>
      <c r="L20" s="89"/>
    </row>
    <row r="21" spans="1:12" ht="14.25" customHeight="1">
      <c r="A21" s="84" t="s">
        <v>74</v>
      </c>
      <c r="B21" s="90" t="s">
        <v>75</v>
      </c>
      <c r="C21" s="85">
        <v>1026</v>
      </c>
      <c r="D21" s="86">
        <v>3851.6</v>
      </c>
      <c r="E21" s="86">
        <v>3753.9961013645225</v>
      </c>
      <c r="F21" s="69" t="e">
        <f>'[2]Dodatok 2'!#REF!</f>
        <v>#REF!</v>
      </c>
      <c r="G21" s="87" t="e">
        <f t="shared" si="1"/>
        <v>#REF!</v>
      </c>
      <c r="L21" s="89"/>
    </row>
    <row r="22" spans="1:12" ht="14.25" customHeight="1">
      <c r="A22" s="84" t="s">
        <v>76</v>
      </c>
      <c r="B22" s="90" t="s">
        <v>77</v>
      </c>
      <c r="C22" s="85">
        <v>247</v>
      </c>
      <c r="D22" s="86">
        <v>502.8</v>
      </c>
      <c r="E22" s="86">
        <v>2035.6275303643724</v>
      </c>
      <c r="F22" s="69" t="e">
        <f>'[2]Dodatok 2'!#REF!</f>
        <v>#REF!</v>
      </c>
      <c r="G22" s="87" t="e">
        <f t="shared" si="1"/>
        <v>#REF!</v>
      </c>
      <c r="L22" s="89"/>
    </row>
    <row r="23" spans="1:12" ht="14.25" customHeight="1">
      <c r="A23" s="84" t="s">
        <v>78</v>
      </c>
      <c r="B23" s="90" t="s">
        <v>79</v>
      </c>
      <c r="C23" s="85">
        <v>11</v>
      </c>
      <c r="D23" s="86">
        <v>1252.9000000000001</v>
      </c>
      <c r="E23" s="86">
        <v>113900</v>
      </c>
      <c r="F23" s="69" t="e">
        <f>'[2]Dodatok 2'!#REF!</f>
        <v>#REF!</v>
      </c>
      <c r="G23" s="87" t="e">
        <f t="shared" si="1"/>
        <v>#REF!</v>
      </c>
      <c r="L23" s="89"/>
    </row>
    <row r="24" spans="1:12" ht="42.75" customHeight="1">
      <c r="A24" s="84" t="s">
        <v>80</v>
      </c>
      <c r="B24" s="90" t="s">
        <v>81</v>
      </c>
      <c r="C24" s="85">
        <v>339</v>
      </c>
      <c r="D24" s="86">
        <v>410.4</v>
      </c>
      <c r="E24" s="86">
        <v>1210.6194690265486</v>
      </c>
      <c r="F24" s="69" t="e">
        <f>'[3]Dodatok 3'!#REF!</f>
        <v>#REF!</v>
      </c>
      <c r="G24" s="87" t="e">
        <f t="shared" si="1"/>
        <v>#REF!</v>
      </c>
      <c r="H24" s="69">
        <f>SUM(C24:C26)</f>
        <v>53403</v>
      </c>
      <c r="I24" s="70">
        <f>SUM(D24:D26)</f>
        <v>183581.5</v>
      </c>
      <c r="J24" s="87">
        <f>H24-C4</f>
        <v>0</v>
      </c>
      <c r="K24" s="88">
        <f>I24-D4</f>
        <v>0</v>
      </c>
      <c r="L24" s="89"/>
    </row>
    <row r="25" spans="1:12" ht="11.25" customHeight="1">
      <c r="A25" s="84" t="s">
        <v>82</v>
      </c>
      <c r="B25" s="90" t="s">
        <v>83</v>
      </c>
      <c r="C25" s="85">
        <v>7385</v>
      </c>
      <c r="D25" s="86">
        <v>14969.4</v>
      </c>
      <c r="E25" s="86">
        <v>2027.0006770480704</v>
      </c>
      <c r="F25" s="69" t="e">
        <f>'[3]Dodatok 3'!#REF!</f>
        <v>#REF!</v>
      </c>
      <c r="G25" s="87" t="e">
        <f t="shared" si="1"/>
        <v>#REF!</v>
      </c>
      <c r="L25" s="89"/>
    </row>
    <row r="26" spans="1:12" ht="11.25" customHeight="1">
      <c r="A26" s="84" t="s">
        <v>84</v>
      </c>
      <c r="B26" s="90" t="s">
        <v>85</v>
      </c>
      <c r="C26" s="85">
        <v>45679</v>
      </c>
      <c r="D26" s="86">
        <v>168201.7</v>
      </c>
      <c r="E26" s="86">
        <v>3682.2544276363319</v>
      </c>
      <c r="F26" s="69" t="e">
        <f>'[3]Dodatok 3'!#REF!</f>
        <v>#REF!</v>
      </c>
      <c r="G26" s="87" t="e">
        <f t="shared" si="1"/>
        <v>#REF!</v>
      </c>
      <c r="L26" s="89"/>
    </row>
    <row r="27" spans="1:12" s="93" customFormat="1" ht="22.5" customHeight="1">
      <c r="A27" s="84" t="s">
        <v>141</v>
      </c>
      <c r="B27" s="90" t="s">
        <v>87</v>
      </c>
      <c r="C27" s="85">
        <v>0</v>
      </c>
      <c r="D27" s="86">
        <v>0</v>
      </c>
      <c r="E27" s="86">
        <v>0</v>
      </c>
      <c r="F27" s="91"/>
      <c r="G27" s="91"/>
    </row>
    <row r="28" spans="1:12" ht="22.5" customHeight="1">
      <c r="A28" s="84" t="s">
        <v>88</v>
      </c>
      <c r="B28" s="90" t="s">
        <v>89</v>
      </c>
      <c r="C28" s="85">
        <v>0</v>
      </c>
      <c r="D28" s="86">
        <v>0</v>
      </c>
      <c r="E28" s="86">
        <v>0</v>
      </c>
    </row>
    <row r="29" spans="1:12" s="93" customFormat="1" ht="6.75" customHeight="1">
      <c r="A29" s="96"/>
      <c r="B29" s="97"/>
      <c r="C29" s="98"/>
      <c r="D29" s="99"/>
      <c r="E29" s="99"/>
    </row>
    <row r="30" spans="1:12" ht="11.25" customHeight="1">
      <c r="A30" s="100" t="s">
        <v>90</v>
      </c>
      <c r="B30" s="100"/>
      <c r="C30" s="100"/>
      <c r="D30" s="100"/>
      <c r="E30" s="100"/>
      <c r="G30" s="66"/>
      <c r="H30" s="71"/>
      <c r="I30" s="71"/>
      <c r="J30" s="66"/>
      <c r="K30" s="66"/>
    </row>
    <row r="31" spans="1:12" ht="11.25" customHeight="1">
      <c r="A31" s="100"/>
      <c r="B31" s="100"/>
      <c r="C31" s="100"/>
      <c r="D31" s="100"/>
      <c r="E31" s="100"/>
      <c r="G31" s="66"/>
      <c r="H31" s="71"/>
      <c r="I31" s="71"/>
      <c r="J31" s="66"/>
      <c r="K31" s="66"/>
    </row>
    <row r="32" spans="1:12" ht="40.5" customHeight="1">
      <c r="A32" s="101" t="s">
        <v>91</v>
      </c>
      <c r="B32" s="101"/>
      <c r="C32" s="101"/>
      <c r="D32" s="101" t="s">
        <v>92</v>
      </c>
      <c r="E32" s="101"/>
      <c r="F32" s="101"/>
      <c r="G32" s="101"/>
    </row>
    <row r="34" spans="1:3" ht="22.5" customHeight="1">
      <c r="A34" s="101" t="s">
        <v>93</v>
      </c>
      <c r="B34" s="101"/>
      <c r="C34" s="101"/>
    </row>
  </sheetData>
  <mergeCells count="4">
    <mergeCell ref="A30:E31"/>
    <mergeCell ref="A32:C32"/>
    <mergeCell ref="D32:G32"/>
    <mergeCell ref="A34:C34"/>
  </mergeCells>
  <pageMargins left="0.39370078740157483" right="0.39370078740157483" top="0.39370078740157483" bottom="0.39370078740157483" header="0" footer="0.11811023622047245"/>
  <pageSetup paperSize="9" fitToHeight="42" orientation="portrait"/>
  <headerFooter>
    <oddFooter>&amp;R&amp;6&amp;P/&amp;N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12"/>
  <sheetViews>
    <sheetView workbookViewId="0">
      <selection activeCell="G13" sqref="B2:G13"/>
    </sheetView>
  </sheetViews>
  <sheetFormatPr defaultColWidth="9.33203125" defaultRowHeight="12.75"/>
  <cols>
    <col min="3" max="3" width="13.1640625" customWidth="1"/>
    <col min="6" max="6" width="12.1640625" customWidth="1"/>
  </cols>
  <sheetData>
    <row r="2" spans="2:7">
      <c r="B2" s="2" t="s">
        <v>94</v>
      </c>
      <c r="G2" s="2" t="s">
        <v>95</v>
      </c>
    </row>
    <row r="3" spans="2:7">
      <c r="B3" s="2" t="s">
        <v>41</v>
      </c>
      <c r="C3" s="85">
        <f>'5pf (раб)'!C4</f>
        <v>53403</v>
      </c>
      <c r="D3" s="2" t="s">
        <v>96</v>
      </c>
      <c r="E3" s="2" t="s">
        <v>97</v>
      </c>
      <c r="F3" s="85">
        <f>SUM('5pf (раб)'!C5:C17)</f>
        <v>53403</v>
      </c>
      <c r="G3" t="str">
        <f>IF(F3=C3,"+","-")</f>
        <v>+</v>
      </c>
    </row>
    <row r="4" spans="2:7">
      <c r="B4" s="2" t="s">
        <v>41</v>
      </c>
      <c r="C4" s="85">
        <f>'5pf (раб)'!C4</f>
        <v>53403</v>
      </c>
      <c r="D4" s="2" t="s">
        <v>96</v>
      </c>
      <c r="E4" s="2" t="s">
        <v>98</v>
      </c>
      <c r="F4" s="85">
        <f>SUM('5pf (раб)'!C18:C23)</f>
        <v>53403</v>
      </c>
      <c r="G4" t="str">
        <f>IF(F4=C4,"+","-")</f>
        <v>+</v>
      </c>
    </row>
    <row r="5" spans="2:7">
      <c r="B5" s="2" t="s">
        <v>41</v>
      </c>
      <c r="C5" s="85">
        <f>'5pf (раб)'!C4</f>
        <v>53403</v>
      </c>
      <c r="D5" s="2" t="s">
        <v>96</v>
      </c>
      <c r="E5" s="2" t="s">
        <v>99</v>
      </c>
      <c r="F5" s="85">
        <f>SUM('5pf (раб)'!C24:C26)</f>
        <v>53403</v>
      </c>
      <c r="G5" t="str">
        <f>IF(F5=C5,"+","-")</f>
        <v>+</v>
      </c>
    </row>
    <row r="6" spans="2:7">
      <c r="B6" s="2" t="s">
        <v>41</v>
      </c>
      <c r="C6" s="85">
        <f>'5pf (раб)'!C4</f>
        <v>53403</v>
      </c>
      <c r="D6" s="2" t="s">
        <v>100</v>
      </c>
      <c r="E6" s="2" t="s">
        <v>87</v>
      </c>
      <c r="F6" s="85">
        <f>'5pf (раб)'!C27</f>
        <v>0</v>
      </c>
      <c r="G6" t="str">
        <f>IF(F6&lt;=C6,"+","-")</f>
        <v>+</v>
      </c>
    </row>
    <row r="8" spans="2:7">
      <c r="B8" s="2" t="s">
        <v>102</v>
      </c>
    </row>
    <row r="9" spans="2:7">
      <c r="B9" s="2" t="s">
        <v>41</v>
      </c>
      <c r="C9" s="86">
        <f>'5pf (раб)'!D4</f>
        <v>183581.5</v>
      </c>
      <c r="D9" s="2" t="s">
        <v>96</v>
      </c>
      <c r="E9" s="2" t="s">
        <v>97</v>
      </c>
      <c r="F9" s="86">
        <f>SUM('5pf (раб)'!D5:D17)</f>
        <v>183581.49999999997</v>
      </c>
      <c r="G9" t="str">
        <f>IF(F9=C9,"+","-")</f>
        <v>+</v>
      </c>
    </row>
    <row r="10" spans="2:7">
      <c r="B10" s="2" t="s">
        <v>41</v>
      </c>
      <c r="C10" s="86">
        <f>'5pf (раб)'!D4</f>
        <v>183581.5</v>
      </c>
      <c r="D10" s="2" t="s">
        <v>96</v>
      </c>
      <c r="E10" s="2" t="s">
        <v>98</v>
      </c>
      <c r="F10" s="86">
        <f>SUM('5pf (раб)'!D18:D23)</f>
        <v>183581.5</v>
      </c>
      <c r="G10" t="str">
        <f>IF(F10=C10,"+","-")</f>
        <v>+</v>
      </c>
    </row>
    <row r="11" spans="2:7">
      <c r="B11" s="2" t="s">
        <v>41</v>
      </c>
      <c r="C11" s="86">
        <f>'5pf (раб)'!D4</f>
        <v>183581.5</v>
      </c>
      <c r="D11" s="2" t="s">
        <v>96</v>
      </c>
      <c r="E11" s="2" t="s">
        <v>99</v>
      </c>
      <c r="F11" s="86">
        <f>SUM('5pf (раб)'!D24:D26)</f>
        <v>183581.5</v>
      </c>
      <c r="G11" t="str">
        <f>IF(F11=C11,"+","-")</f>
        <v>+</v>
      </c>
    </row>
    <row r="12" spans="2:7">
      <c r="B12" s="2" t="s">
        <v>41</v>
      </c>
      <c r="C12" s="86">
        <f>'5pf (раб)'!D4</f>
        <v>183581.5</v>
      </c>
      <c r="D12" s="2" t="s">
        <v>100</v>
      </c>
      <c r="E12" s="2" t="s">
        <v>87</v>
      </c>
      <c r="F12" s="86">
        <f>'5pf (раб)'!D27</f>
        <v>0</v>
      </c>
      <c r="G12" t="str">
        <f>IF(F12&lt;=C12,"+","-")</f>
        <v>+</v>
      </c>
    </row>
  </sheetData>
  <conditionalFormatting sqref="G3:G12">
    <cfRule type="cellIs" dxfId="1" priority="0" operator="equal">
      <formula>"+"</formula>
    </cfRule>
    <cfRule type="cellIs" dxfId="0" priority="0" operator="equal">
      <formula>"-"</formula>
    </cfRule>
  </conditionalFormatting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65"/>
  <sheetViews>
    <sheetView topLeftCell="A37" workbookViewId="0">
      <selection activeCell="F24" sqref="F24"/>
    </sheetView>
  </sheetViews>
  <sheetFormatPr defaultColWidth="9.33203125" defaultRowHeight="11.25" customHeight="1"/>
  <cols>
    <col min="1" max="1" width="4.33203125" style="93" customWidth="1"/>
    <col min="2" max="2" width="33" style="93" customWidth="1"/>
    <col min="3" max="3" width="11" style="93" customWidth="1"/>
    <col min="4" max="4" width="14.1640625" style="93" customWidth="1"/>
    <col min="5" max="5" width="10.33203125" style="93" customWidth="1"/>
    <col min="6" max="6" width="11" style="93" customWidth="1"/>
    <col min="7" max="7" width="14.1640625" style="93" customWidth="1"/>
    <col min="8" max="8" width="10.33203125" style="93" customWidth="1"/>
    <col min="9" max="9" width="11" style="93" customWidth="1"/>
    <col min="10" max="10" width="14.1640625" style="93" customWidth="1"/>
    <col min="11" max="11" width="10.33203125" style="93" customWidth="1"/>
    <col min="12" max="14" width="9.33203125" style="93"/>
    <col min="15" max="15" width="11.6640625" style="93" bestFit="1" customWidth="1"/>
    <col min="16" max="16" width="9.33203125" style="93"/>
    <col min="17" max="17" width="12.6640625" style="93" bestFit="1" customWidth="1"/>
    <col min="18" max="30" width="9.33203125" style="93"/>
    <col min="31" max="31" width="12.1640625" style="93" bestFit="1" customWidth="1"/>
    <col min="32" max="32" width="9.33203125" style="91"/>
    <col min="33" max="16384" width="9.33203125" style="93"/>
  </cols>
  <sheetData>
    <row r="1" spans="1:32" ht="11.25" customHeight="1">
      <c r="A1" s="102" t="s">
        <v>142</v>
      </c>
      <c r="B1" s="102"/>
      <c r="C1" s="102"/>
      <c r="D1" s="102"/>
      <c r="E1" s="102"/>
      <c r="F1" s="102"/>
      <c r="G1" s="103"/>
    </row>
    <row r="2" spans="1:32" ht="18" customHeight="1">
      <c r="A2" s="104" t="s">
        <v>104</v>
      </c>
      <c r="B2" s="104" t="s">
        <v>105</v>
      </c>
      <c r="C2" s="107" t="s">
        <v>106</v>
      </c>
      <c r="D2" s="108"/>
      <c r="E2" s="108"/>
      <c r="F2" s="107" t="s">
        <v>42</v>
      </c>
      <c r="G2" s="108"/>
      <c r="H2" s="108"/>
      <c r="I2" s="107" t="s">
        <v>44</v>
      </c>
      <c r="J2" s="108"/>
      <c r="K2" s="109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1"/>
    </row>
    <row r="3" spans="1:32" ht="28.5" customHeight="1">
      <c r="A3" s="106"/>
      <c r="B3" s="106"/>
      <c r="C3" s="104" t="s">
        <v>107</v>
      </c>
      <c r="D3" s="104" t="s">
        <v>108</v>
      </c>
      <c r="E3" s="104" t="s">
        <v>109</v>
      </c>
      <c r="F3" s="104" t="s">
        <v>107</v>
      </c>
      <c r="G3" s="104" t="s">
        <v>108</v>
      </c>
      <c r="H3" s="104" t="s">
        <v>109</v>
      </c>
      <c r="I3" s="104" t="s">
        <v>107</v>
      </c>
      <c r="J3" s="104" t="s">
        <v>108</v>
      </c>
      <c r="K3" s="104" t="s">
        <v>109</v>
      </c>
      <c r="AF3" s="112"/>
    </row>
    <row r="4" spans="1:32" ht="36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AF4" s="112"/>
    </row>
    <row r="5" spans="1:32" ht="11.25" customHeight="1">
      <c r="A5" s="113" t="s">
        <v>110</v>
      </c>
      <c r="B5" s="113" t="s">
        <v>111</v>
      </c>
      <c r="C5" s="114">
        <v>22494</v>
      </c>
      <c r="D5" s="115">
        <v>86309.1</v>
      </c>
      <c r="E5" s="116">
        <v>3837</v>
      </c>
      <c r="F5" s="114">
        <v>0</v>
      </c>
      <c r="G5" s="115">
        <v>0</v>
      </c>
      <c r="H5" s="115">
        <v>0</v>
      </c>
      <c r="I5" s="114">
        <v>6</v>
      </c>
      <c r="J5" s="115">
        <v>5.8</v>
      </c>
      <c r="K5" s="115">
        <v>967</v>
      </c>
      <c r="AF5" s="117"/>
    </row>
    <row r="6" spans="1:32" ht="11.25" customHeight="1">
      <c r="A6" s="113" t="s">
        <v>112</v>
      </c>
      <c r="B6" s="113" t="s">
        <v>113</v>
      </c>
      <c r="C6" s="114">
        <v>2290</v>
      </c>
      <c r="D6" s="115">
        <v>7329.5</v>
      </c>
      <c r="E6" s="116">
        <v>3200.6</v>
      </c>
      <c r="F6" s="114">
        <v>0</v>
      </c>
      <c r="G6" s="115">
        <v>0</v>
      </c>
      <c r="H6" s="115">
        <v>0</v>
      </c>
      <c r="I6" s="114">
        <v>3</v>
      </c>
      <c r="J6" s="115">
        <v>2.9</v>
      </c>
      <c r="K6" s="115">
        <v>967</v>
      </c>
      <c r="AF6" s="117"/>
    </row>
    <row r="7" spans="1:32" ht="11.25" customHeight="1">
      <c r="A7" s="113" t="s">
        <v>114</v>
      </c>
      <c r="B7" s="113" t="s">
        <v>115</v>
      </c>
      <c r="C7" s="114">
        <v>3199</v>
      </c>
      <c r="D7" s="115">
        <v>10243</v>
      </c>
      <c r="E7" s="116">
        <v>3201.9</v>
      </c>
      <c r="F7" s="114">
        <v>0</v>
      </c>
      <c r="G7" s="115">
        <v>0</v>
      </c>
      <c r="H7" s="115">
        <v>0</v>
      </c>
      <c r="I7" s="114">
        <v>0</v>
      </c>
      <c r="J7" s="115">
        <v>0</v>
      </c>
      <c r="K7" s="115">
        <v>0</v>
      </c>
      <c r="AF7" s="117"/>
    </row>
    <row r="8" spans="1:32" ht="11.25" customHeight="1">
      <c r="A8" s="113" t="s">
        <v>116</v>
      </c>
      <c r="B8" s="113" t="s">
        <v>117</v>
      </c>
      <c r="C8" s="114">
        <v>3394</v>
      </c>
      <c r="D8" s="115">
        <v>10197.5</v>
      </c>
      <c r="E8" s="116">
        <v>3004.6</v>
      </c>
      <c r="F8" s="114">
        <v>4</v>
      </c>
      <c r="G8" s="115">
        <v>3</v>
      </c>
      <c r="H8" s="115">
        <v>760.1</v>
      </c>
      <c r="I8" s="114">
        <v>0</v>
      </c>
      <c r="J8" s="115">
        <v>0</v>
      </c>
      <c r="K8" s="115">
        <v>0</v>
      </c>
      <c r="AF8" s="117"/>
    </row>
    <row r="9" spans="1:32" ht="11.25" customHeight="1">
      <c r="A9" s="113" t="s">
        <v>118</v>
      </c>
      <c r="B9" s="113" t="s">
        <v>119</v>
      </c>
      <c r="C9" s="114">
        <v>5577</v>
      </c>
      <c r="D9" s="115">
        <v>17331.599999999999</v>
      </c>
      <c r="E9" s="116">
        <v>3107.7</v>
      </c>
      <c r="F9" s="114">
        <v>6</v>
      </c>
      <c r="G9" s="115">
        <v>3</v>
      </c>
      <c r="H9" s="115">
        <v>506.8</v>
      </c>
      <c r="I9" s="114">
        <v>3</v>
      </c>
      <c r="J9" s="115">
        <v>2.9</v>
      </c>
      <c r="K9" s="115">
        <v>967</v>
      </c>
      <c r="AF9" s="117"/>
    </row>
    <row r="10" spans="1:32" ht="11.25" customHeight="1">
      <c r="A10" s="113" t="s">
        <v>120</v>
      </c>
      <c r="B10" s="113" t="s">
        <v>121</v>
      </c>
      <c r="C10" s="114">
        <v>3454</v>
      </c>
      <c r="D10" s="115">
        <v>11274.4</v>
      </c>
      <c r="E10" s="116">
        <v>3264.2</v>
      </c>
      <c r="F10" s="114">
        <v>0</v>
      </c>
      <c r="G10" s="115">
        <v>0</v>
      </c>
      <c r="H10" s="115">
        <v>0</v>
      </c>
      <c r="I10" s="114">
        <v>3</v>
      </c>
      <c r="J10" s="115">
        <v>2.9</v>
      </c>
      <c r="K10" s="115">
        <v>967</v>
      </c>
      <c r="AF10" s="117"/>
    </row>
    <row r="11" spans="1:32" ht="11.25" customHeight="1">
      <c r="A11" s="113" t="s">
        <v>122</v>
      </c>
      <c r="B11" s="113" t="s">
        <v>123</v>
      </c>
      <c r="C11" s="114">
        <v>5110</v>
      </c>
      <c r="D11" s="115">
        <v>15897.6</v>
      </c>
      <c r="E11" s="116">
        <v>3111.1</v>
      </c>
      <c r="F11" s="114">
        <v>0</v>
      </c>
      <c r="G11" s="115">
        <v>0</v>
      </c>
      <c r="H11" s="115">
        <v>0</v>
      </c>
      <c r="I11" s="114">
        <v>6</v>
      </c>
      <c r="J11" s="115">
        <v>5.8</v>
      </c>
      <c r="K11" s="115">
        <v>967</v>
      </c>
      <c r="AF11" s="117"/>
    </row>
    <row r="12" spans="1:32" ht="11.25" customHeight="1">
      <c r="A12" s="113" t="s">
        <v>124</v>
      </c>
      <c r="B12" s="113" t="s">
        <v>125</v>
      </c>
      <c r="C12" s="114">
        <v>7885</v>
      </c>
      <c r="D12" s="115">
        <v>24998.799999999999</v>
      </c>
      <c r="E12" s="116">
        <v>3170.4</v>
      </c>
      <c r="F12" s="114">
        <v>0</v>
      </c>
      <c r="G12" s="115">
        <v>0</v>
      </c>
      <c r="H12" s="115">
        <v>0</v>
      </c>
      <c r="I12" s="114">
        <v>0</v>
      </c>
      <c r="J12" s="115">
        <v>0</v>
      </c>
      <c r="K12" s="115">
        <v>0</v>
      </c>
      <c r="AF12" s="117"/>
    </row>
    <row r="13" spans="1:32" ht="11.25" customHeight="1">
      <c r="A13" s="118" t="s">
        <v>126</v>
      </c>
      <c r="B13" s="119"/>
      <c r="C13" s="114">
        <v>53403</v>
      </c>
      <c r="D13" s="115">
        <v>183581.5</v>
      </c>
      <c r="E13" s="116">
        <v>3437.7</v>
      </c>
      <c r="F13" s="114">
        <v>10</v>
      </c>
      <c r="G13" s="115">
        <v>6.1</v>
      </c>
      <c r="H13" s="115">
        <v>608.1</v>
      </c>
      <c r="I13" s="114">
        <v>21</v>
      </c>
      <c r="J13" s="115">
        <v>20.3</v>
      </c>
      <c r="K13" s="115">
        <v>967</v>
      </c>
    </row>
    <row r="15" spans="1:32" ht="21" customHeight="1">
      <c r="A15" s="104" t="s">
        <v>104</v>
      </c>
      <c r="B15" s="104" t="s">
        <v>105</v>
      </c>
      <c r="C15" s="107" t="s">
        <v>46</v>
      </c>
      <c r="D15" s="108"/>
      <c r="E15" s="108"/>
      <c r="F15" s="107" t="s">
        <v>48</v>
      </c>
      <c r="G15" s="108"/>
      <c r="H15" s="108"/>
      <c r="I15" s="107" t="s">
        <v>50</v>
      </c>
      <c r="J15" s="108"/>
      <c r="K15" s="109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</row>
    <row r="16" spans="1:32" ht="12.75" customHeight="1">
      <c r="A16" s="106"/>
      <c r="B16" s="106"/>
      <c r="C16" s="104" t="s">
        <v>107</v>
      </c>
      <c r="D16" s="104" t="s">
        <v>108</v>
      </c>
      <c r="E16" s="104" t="s">
        <v>109</v>
      </c>
      <c r="F16" s="104" t="s">
        <v>107</v>
      </c>
      <c r="G16" s="104" t="s">
        <v>108</v>
      </c>
      <c r="H16" s="104" t="s">
        <v>109</v>
      </c>
      <c r="I16" s="104" t="s">
        <v>107</v>
      </c>
      <c r="J16" s="104" t="s">
        <v>108</v>
      </c>
      <c r="K16" s="104" t="s">
        <v>109</v>
      </c>
    </row>
    <row r="17" spans="1:28" ht="43.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28" ht="11.25" customHeight="1">
      <c r="A18" s="113" t="s">
        <v>110</v>
      </c>
      <c r="B18" s="113" t="s">
        <v>111</v>
      </c>
      <c r="C18" s="114">
        <v>12</v>
      </c>
      <c r="D18" s="115">
        <v>12.2</v>
      </c>
      <c r="E18" s="115">
        <v>1013.5</v>
      </c>
      <c r="F18" s="114">
        <v>7</v>
      </c>
      <c r="G18" s="115">
        <v>8.1</v>
      </c>
      <c r="H18" s="115">
        <v>1163.9000000000001</v>
      </c>
      <c r="I18" s="114">
        <v>67</v>
      </c>
      <c r="J18" s="115">
        <v>81.5</v>
      </c>
      <c r="K18" s="115">
        <v>1216.2</v>
      </c>
    </row>
    <row r="19" spans="1:28" ht="11.25" customHeight="1">
      <c r="A19" s="113" t="s">
        <v>112</v>
      </c>
      <c r="B19" s="113" t="s">
        <v>113</v>
      </c>
      <c r="C19" s="114">
        <v>0</v>
      </c>
      <c r="D19" s="115">
        <v>0</v>
      </c>
      <c r="E19" s="115">
        <v>0</v>
      </c>
      <c r="F19" s="114">
        <v>0</v>
      </c>
      <c r="G19" s="115">
        <v>0</v>
      </c>
      <c r="H19" s="115">
        <v>0</v>
      </c>
      <c r="I19" s="114">
        <v>14</v>
      </c>
      <c r="J19" s="115">
        <v>17</v>
      </c>
      <c r="K19" s="115">
        <v>1216.2</v>
      </c>
    </row>
    <row r="20" spans="1:28" ht="11.25" customHeight="1">
      <c r="A20" s="113" t="s">
        <v>114</v>
      </c>
      <c r="B20" s="113" t="s">
        <v>115</v>
      </c>
      <c r="C20" s="114">
        <v>1</v>
      </c>
      <c r="D20" s="115">
        <v>1</v>
      </c>
      <c r="E20" s="115">
        <v>1013.5</v>
      </c>
      <c r="F20" s="114">
        <v>2</v>
      </c>
      <c r="G20" s="115">
        <v>2.2999999999999998</v>
      </c>
      <c r="H20" s="115">
        <v>1150</v>
      </c>
      <c r="I20" s="114">
        <v>10</v>
      </c>
      <c r="J20" s="115">
        <v>12.2</v>
      </c>
      <c r="K20" s="115">
        <v>1216.2</v>
      </c>
    </row>
    <row r="21" spans="1:28" ht="11.25" customHeight="1">
      <c r="A21" s="113" t="s">
        <v>116</v>
      </c>
      <c r="B21" s="113" t="s">
        <v>117</v>
      </c>
      <c r="C21" s="114">
        <v>2</v>
      </c>
      <c r="D21" s="115">
        <v>2</v>
      </c>
      <c r="E21" s="115">
        <v>1013.5</v>
      </c>
      <c r="F21" s="114">
        <v>0</v>
      </c>
      <c r="G21" s="115">
        <v>0</v>
      </c>
      <c r="H21" s="115">
        <v>0</v>
      </c>
      <c r="I21" s="114">
        <v>13</v>
      </c>
      <c r="J21" s="115">
        <v>15.8</v>
      </c>
      <c r="K21" s="115">
        <v>1216.2</v>
      </c>
    </row>
    <row r="22" spans="1:28" ht="11.25" customHeight="1">
      <c r="A22" s="113" t="s">
        <v>118</v>
      </c>
      <c r="B22" s="113" t="s">
        <v>119</v>
      </c>
      <c r="C22" s="114">
        <v>8</v>
      </c>
      <c r="D22" s="115">
        <v>8.1</v>
      </c>
      <c r="E22" s="115">
        <v>1013.5</v>
      </c>
      <c r="F22" s="114">
        <v>0</v>
      </c>
      <c r="G22" s="115">
        <v>0</v>
      </c>
      <c r="H22" s="115">
        <v>0</v>
      </c>
      <c r="I22" s="114">
        <v>20</v>
      </c>
      <c r="J22" s="115">
        <v>24.3</v>
      </c>
      <c r="K22" s="115">
        <v>1216.2</v>
      </c>
    </row>
    <row r="23" spans="1:28" ht="11.25" customHeight="1">
      <c r="A23" s="113" t="s">
        <v>120</v>
      </c>
      <c r="B23" s="113" t="s">
        <v>121</v>
      </c>
      <c r="C23" s="114">
        <v>3</v>
      </c>
      <c r="D23" s="115">
        <v>3</v>
      </c>
      <c r="E23" s="115">
        <v>1013.5</v>
      </c>
      <c r="F23" s="114">
        <v>0</v>
      </c>
      <c r="G23" s="115">
        <v>0</v>
      </c>
      <c r="H23" s="115">
        <v>0</v>
      </c>
      <c r="I23" s="114">
        <v>25</v>
      </c>
      <c r="J23" s="115">
        <v>30.5</v>
      </c>
      <c r="K23" s="115">
        <v>1219.2</v>
      </c>
    </row>
    <row r="24" spans="1:28" ht="11.25" customHeight="1">
      <c r="A24" s="113" t="s">
        <v>122</v>
      </c>
      <c r="B24" s="113" t="s">
        <v>123</v>
      </c>
      <c r="C24" s="114">
        <v>7</v>
      </c>
      <c r="D24" s="115">
        <v>7.1</v>
      </c>
      <c r="E24" s="115">
        <v>1013.5</v>
      </c>
      <c r="F24" s="114">
        <v>0</v>
      </c>
      <c r="G24" s="115">
        <v>0</v>
      </c>
      <c r="H24" s="115">
        <v>0</v>
      </c>
      <c r="I24" s="114">
        <v>35</v>
      </c>
      <c r="J24" s="115">
        <v>42.6</v>
      </c>
      <c r="K24" s="115">
        <v>1217.9000000000001</v>
      </c>
    </row>
    <row r="25" spans="1:28" ht="11.25" customHeight="1">
      <c r="A25" s="113" t="s">
        <v>124</v>
      </c>
      <c r="B25" s="113" t="s">
        <v>125</v>
      </c>
      <c r="C25" s="114">
        <v>6</v>
      </c>
      <c r="D25" s="115">
        <v>6.1</v>
      </c>
      <c r="E25" s="115">
        <v>1013.5</v>
      </c>
      <c r="F25" s="114">
        <v>1</v>
      </c>
      <c r="G25" s="115">
        <v>1.2</v>
      </c>
      <c r="H25" s="115">
        <v>1187.8</v>
      </c>
      <c r="I25" s="114">
        <v>33</v>
      </c>
      <c r="J25" s="115">
        <v>40.1</v>
      </c>
      <c r="K25" s="115">
        <v>1216.2</v>
      </c>
    </row>
    <row r="26" spans="1:28" ht="11.25" customHeight="1">
      <c r="A26" s="118" t="s">
        <v>126</v>
      </c>
      <c r="B26" s="119"/>
      <c r="C26" s="114">
        <v>39</v>
      </c>
      <c r="D26" s="115">
        <v>39.5</v>
      </c>
      <c r="E26" s="115">
        <v>1013.5</v>
      </c>
      <c r="F26" s="114">
        <v>10</v>
      </c>
      <c r="G26" s="115">
        <v>11.6</v>
      </c>
      <c r="H26" s="115">
        <v>1163.5</v>
      </c>
      <c r="I26" s="114">
        <v>217</v>
      </c>
      <c r="J26" s="115">
        <v>264.10000000000002</v>
      </c>
      <c r="K26" s="115">
        <v>1216.8</v>
      </c>
    </row>
    <row r="28" spans="1:28" ht="20.25" customHeight="1">
      <c r="A28" s="104" t="s">
        <v>104</v>
      </c>
      <c r="B28" s="104" t="s">
        <v>105</v>
      </c>
      <c r="C28" s="107" t="s">
        <v>52</v>
      </c>
      <c r="D28" s="108"/>
      <c r="E28" s="108"/>
      <c r="F28" s="107" t="s">
        <v>54</v>
      </c>
      <c r="G28" s="108"/>
      <c r="H28" s="108"/>
      <c r="I28" s="107" t="s">
        <v>56</v>
      </c>
      <c r="J28" s="108"/>
      <c r="K28" s="109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</row>
    <row r="29" spans="1:28" ht="12.75" customHeight="1">
      <c r="A29" s="106"/>
      <c r="B29" s="106"/>
      <c r="C29" s="104" t="s">
        <v>107</v>
      </c>
      <c r="D29" s="104" t="s">
        <v>108</v>
      </c>
      <c r="E29" s="104" t="s">
        <v>109</v>
      </c>
      <c r="F29" s="104" t="s">
        <v>107</v>
      </c>
      <c r="G29" s="104" t="s">
        <v>108</v>
      </c>
      <c r="H29" s="104" t="s">
        <v>109</v>
      </c>
      <c r="I29" s="104" t="s">
        <v>107</v>
      </c>
      <c r="J29" s="104" t="s">
        <v>108</v>
      </c>
      <c r="K29" s="104" t="s">
        <v>109</v>
      </c>
    </row>
    <row r="30" spans="1:28" ht="43.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  <row r="31" spans="1:28" ht="11.25" customHeight="1">
      <c r="A31" s="113" t="s">
        <v>110</v>
      </c>
      <c r="B31" s="113" t="s">
        <v>111</v>
      </c>
      <c r="C31" s="114">
        <v>10</v>
      </c>
      <c r="D31" s="115">
        <v>13.6</v>
      </c>
      <c r="E31" s="115">
        <v>1361.5</v>
      </c>
      <c r="F31" s="114">
        <v>2</v>
      </c>
      <c r="G31" s="115">
        <v>2.9</v>
      </c>
      <c r="H31" s="115">
        <v>1449.2</v>
      </c>
      <c r="I31" s="114">
        <v>6</v>
      </c>
      <c r="J31" s="115">
        <v>10.3</v>
      </c>
      <c r="K31" s="115">
        <v>1710.5</v>
      </c>
    </row>
    <row r="32" spans="1:28" ht="11.25" customHeight="1">
      <c r="A32" s="113" t="s">
        <v>112</v>
      </c>
      <c r="B32" s="113" t="s">
        <v>113</v>
      </c>
      <c r="C32" s="114">
        <v>2</v>
      </c>
      <c r="D32" s="115">
        <v>2.6</v>
      </c>
      <c r="E32" s="115">
        <v>1322.5</v>
      </c>
      <c r="F32" s="114">
        <v>2</v>
      </c>
      <c r="G32" s="115">
        <v>2.9</v>
      </c>
      <c r="H32" s="115">
        <v>1450.2</v>
      </c>
      <c r="I32" s="114">
        <v>2</v>
      </c>
      <c r="J32" s="115">
        <v>3.3</v>
      </c>
      <c r="K32" s="115">
        <v>1642.3</v>
      </c>
    </row>
    <row r="33" spans="1:28" ht="11.25" customHeight="1">
      <c r="A33" s="113" t="s">
        <v>114</v>
      </c>
      <c r="B33" s="113" t="s">
        <v>115</v>
      </c>
      <c r="C33" s="114">
        <v>0</v>
      </c>
      <c r="D33" s="115">
        <v>0</v>
      </c>
      <c r="E33" s="115">
        <v>0</v>
      </c>
      <c r="F33" s="114">
        <v>0</v>
      </c>
      <c r="G33" s="115">
        <v>0</v>
      </c>
      <c r="H33" s="115">
        <v>0</v>
      </c>
      <c r="I33" s="114">
        <v>1</v>
      </c>
      <c r="J33" s="115">
        <v>1.7</v>
      </c>
      <c r="K33" s="115">
        <v>1725.5</v>
      </c>
    </row>
    <row r="34" spans="1:28" ht="11.25" customHeight="1">
      <c r="A34" s="113" t="s">
        <v>116</v>
      </c>
      <c r="B34" s="113" t="s">
        <v>117</v>
      </c>
      <c r="C34" s="114">
        <v>0</v>
      </c>
      <c r="D34" s="115">
        <v>0</v>
      </c>
      <c r="E34" s="115">
        <v>0</v>
      </c>
      <c r="F34" s="114">
        <v>0</v>
      </c>
      <c r="G34" s="115">
        <v>0</v>
      </c>
      <c r="H34" s="115">
        <v>0</v>
      </c>
      <c r="I34" s="114">
        <v>2</v>
      </c>
      <c r="J34" s="115">
        <v>3.7</v>
      </c>
      <c r="K34" s="115">
        <v>1838.7</v>
      </c>
    </row>
    <row r="35" spans="1:28" ht="11.25" customHeight="1">
      <c r="A35" s="113" t="s">
        <v>118</v>
      </c>
      <c r="B35" s="113" t="s">
        <v>119</v>
      </c>
      <c r="C35" s="114">
        <v>0</v>
      </c>
      <c r="D35" s="115">
        <v>0</v>
      </c>
      <c r="E35" s="115">
        <v>0</v>
      </c>
      <c r="F35" s="114">
        <v>0</v>
      </c>
      <c r="G35" s="115">
        <v>0</v>
      </c>
      <c r="H35" s="115">
        <v>0</v>
      </c>
      <c r="I35" s="114">
        <v>3</v>
      </c>
      <c r="J35" s="115">
        <v>5.7</v>
      </c>
      <c r="K35" s="115">
        <v>1896.6</v>
      </c>
    </row>
    <row r="36" spans="1:28" ht="11.25" customHeight="1">
      <c r="A36" s="113" t="s">
        <v>120</v>
      </c>
      <c r="B36" s="113" t="s">
        <v>121</v>
      </c>
      <c r="C36" s="114">
        <v>0</v>
      </c>
      <c r="D36" s="115">
        <v>0</v>
      </c>
      <c r="E36" s="115">
        <v>0</v>
      </c>
      <c r="F36" s="114">
        <v>0</v>
      </c>
      <c r="G36" s="115">
        <v>0</v>
      </c>
      <c r="H36" s="115">
        <v>0</v>
      </c>
      <c r="I36" s="114">
        <v>5</v>
      </c>
      <c r="J36" s="115">
        <v>9.1</v>
      </c>
      <c r="K36" s="115">
        <v>1810.7</v>
      </c>
    </row>
    <row r="37" spans="1:28" ht="11.25" customHeight="1">
      <c r="A37" s="113" t="s">
        <v>122</v>
      </c>
      <c r="B37" s="113" t="s">
        <v>123</v>
      </c>
      <c r="C37" s="114">
        <v>0</v>
      </c>
      <c r="D37" s="115">
        <v>0</v>
      </c>
      <c r="E37" s="115">
        <v>0</v>
      </c>
      <c r="F37" s="114">
        <v>0</v>
      </c>
      <c r="G37" s="115">
        <v>0</v>
      </c>
      <c r="H37" s="115">
        <v>0</v>
      </c>
      <c r="I37" s="114">
        <v>3</v>
      </c>
      <c r="J37" s="115">
        <v>5.6</v>
      </c>
      <c r="K37" s="115">
        <v>1881.1</v>
      </c>
    </row>
    <row r="38" spans="1:28" ht="11.25" customHeight="1">
      <c r="A38" s="113" t="s">
        <v>124</v>
      </c>
      <c r="B38" s="113" t="s">
        <v>125</v>
      </c>
      <c r="C38" s="114">
        <v>0</v>
      </c>
      <c r="D38" s="115">
        <v>0</v>
      </c>
      <c r="E38" s="115">
        <v>0</v>
      </c>
      <c r="F38" s="114">
        <v>1</v>
      </c>
      <c r="G38" s="115">
        <v>1.4</v>
      </c>
      <c r="H38" s="115">
        <v>1429.6</v>
      </c>
      <c r="I38" s="114">
        <v>0</v>
      </c>
      <c r="J38" s="115">
        <v>0</v>
      </c>
      <c r="K38" s="115">
        <v>0</v>
      </c>
    </row>
    <row r="39" spans="1:28" ht="11.25" customHeight="1">
      <c r="A39" s="118" t="s">
        <v>126</v>
      </c>
      <c r="B39" s="119"/>
      <c r="C39" s="114">
        <v>12</v>
      </c>
      <c r="D39" s="115">
        <v>16.3</v>
      </c>
      <c r="E39" s="115">
        <v>1355</v>
      </c>
      <c r="F39" s="114">
        <v>5</v>
      </c>
      <c r="G39" s="115">
        <v>7.2</v>
      </c>
      <c r="H39" s="115">
        <v>1445.7</v>
      </c>
      <c r="I39" s="114">
        <v>22</v>
      </c>
      <c r="J39" s="115">
        <v>39.299999999999997</v>
      </c>
      <c r="K39" s="115">
        <v>1788</v>
      </c>
    </row>
    <row r="41" spans="1:28" ht="21" customHeight="1">
      <c r="A41" s="104" t="s">
        <v>104</v>
      </c>
      <c r="B41" s="104" t="s">
        <v>105</v>
      </c>
      <c r="C41" s="107" t="s">
        <v>58</v>
      </c>
      <c r="D41" s="108"/>
      <c r="E41" s="108"/>
      <c r="F41" s="107" t="s">
        <v>60</v>
      </c>
      <c r="G41" s="108"/>
      <c r="H41" s="108"/>
      <c r="I41" s="107" t="s">
        <v>62</v>
      </c>
      <c r="J41" s="108"/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</row>
    <row r="42" spans="1:28" ht="12.75" customHeight="1">
      <c r="A42" s="106"/>
      <c r="B42" s="106"/>
      <c r="C42" s="104" t="s">
        <v>107</v>
      </c>
      <c r="D42" s="104" t="s">
        <v>108</v>
      </c>
      <c r="E42" s="104" t="s">
        <v>109</v>
      </c>
      <c r="F42" s="104" t="s">
        <v>107</v>
      </c>
      <c r="G42" s="104" t="s">
        <v>108</v>
      </c>
      <c r="H42" s="104" t="s">
        <v>109</v>
      </c>
      <c r="I42" s="104" t="s">
        <v>107</v>
      </c>
      <c r="J42" s="104" t="s">
        <v>108</v>
      </c>
      <c r="K42" s="104" t="s">
        <v>109</v>
      </c>
    </row>
    <row r="43" spans="1:28" ht="40.5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</row>
    <row r="44" spans="1:28" ht="11.25" customHeight="1">
      <c r="A44" s="113" t="s">
        <v>110</v>
      </c>
      <c r="B44" s="113" t="s">
        <v>111</v>
      </c>
      <c r="C44" s="114">
        <v>12343</v>
      </c>
      <c r="D44" s="115">
        <v>28892.400000000001</v>
      </c>
      <c r="E44" s="115">
        <v>2340.8000000000002</v>
      </c>
      <c r="F44" s="114">
        <v>3393</v>
      </c>
      <c r="G44" s="115">
        <v>11748.6</v>
      </c>
      <c r="H44" s="115">
        <v>3462.6</v>
      </c>
      <c r="I44" s="114">
        <v>2386</v>
      </c>
      <c r="J44" s="115">
        <v>10646.5</v>
      </c>
      <c r="K44" s="115">
        <v>4462.1000000000004</v>
      </c>
    </row>
    <row r="45" spans="1:28" ht="11.25" customHeight="1">
      <c r="A45" s="113" t="s">
        <v>112</v>
      </c>
      <c r="B45" s="113" t="s">
        <v>113</v>
      </c>
      <c r="C45" s="114">
        <v>1487</v>
      </c>
      <c r="D45" s="115">
        <v>3473.3</v>
      </c>
      <c r="E45" s="115">
        <v>2335.8000000000002</v>
      </c>
      <c r="F45" s="114">
        <v>290</v>
      </c>
      <c r="G45" s="115">
        <v>1004.6</v>
      </c>
      <c r="H45" s="115">
        <v>3464.3</v>
      </c>
      <c r="I45" s="114">
        <v>231</v>
      </c>
      <c r="J45" s="115">
        <v>1023.8</v>
      </c>
      <c r="K45" s="115">
        <v>4432</v>
      </c>
    </row>
    <row r="46" spans="1:28" ht="11.25" customHeight="1">
      <c r="A46" s="113" t="s">
        <v>114</v>
      </c>
      <c r="B46" s="113" t="s">
        <v>115</v>
      </c>
      <c r="C46" s="114">
        <v>2125</v>
      </c>
      <c r="D46" s="115">
        <v>4922</v>
      </c>
      <c r="E46" s="115">
        <v>2316.1999999999998</v>
      </c>
      <c r="F46" s="114">
        <v>387</v>
      </c>
      <c r="G46" s="115">
        <v>1336.4</v>
      </c>
      <c r="H46" s="115">
        <v>3453.2</v>
      </c>
      <c r="I46" s="114">
        <v>302</v>
      </c>
      <c r="J46" s="115">
        <v>1341.7</v>
      </c>
      <c r="K46" s="115">
        <v>4442.6000000000004</v>
      </c>
    </row>
    <row r="47" spans="1:28" ht="11.25" customHeight="1">
      <c r="A47" s="113" t="s">
        <v>116</v>
      </c>
      <c r="B47" s="113" t="s">
        <v>117</v>
      </c>
      <c r="C47" s="114">
        <v>2434</v>
      </c>
      <c r="D47" s="115">
        <v>5615.7</v>
      </c>
      <c r="E47" s="115">
        <v>2307.1999999999998</v>
      </c>
      <c r="F47" s="114">
        <v>393</v>
      </c>
      <c r="G47" s="115">
        <v>1353.4</v>
      </c>
      <c r="H47" s="115">
        <v>3443.7</v>
      </c>
      <c r="I47" s="114">
        <v>243</v>
      </c>
      <c r="J47" s="115">
        <v>1071.9000000000001</v>
      </c>
      <c r="K47" s="115">
        <v>4411</v>
      </c>
    </row>
    <row r="48" spans="1:28" ht="11.25" customHeight="1">
      <c r="A48" s="113" t="s">
        <v>118</v>
      </c>
      <c r="B48" s="113" t="s">
        <v>119</v>
      </c>
      <c r="C48" s="114">
        <v>3825</v>
      </c>
      <c r="D48" s="115">
        <v>8860.7999999999993</v>
      </c>
      <c r="E48" s="115">
        <v>2316.5</v>
      </c>
      <c r="F48" s="114">
        <v>673</v>
      </c>
      <c r="G48" s="115">
        <v>2322.5</v>
      </c>
      <c r="H48" s="115">
        <v>3451</v>
      </c>
      <c r="I48" s="114">
        <v>495</v>
      </c>
      <c r="J48" s="115">
        <v>2206.6999999999998</v>
      </c>
      <c r="K48" s="115">
        <v>4457.8999999999996</v>
      </c>
    </row>
    <row r="49" spans="1:28" ht="11.25" customHeight="1">
      <c r="A49" s="113" t="s">
        <v>120</v>
      </c>
      <c r="B49" s="113" t="s">
        <v>121</v>
      </c>
      <c r="C49" s="114">
        <v>2251</v>
      </c>
      <c r="D49" s="115">
        <v>5220.5</v>
      </c>
      <c r="E49" s="115">
        <v>2319.1999999999998</v>
      </c>
      <c r="F49" s="114">
        <v>416</v>
      </c>
      <c r="G49" s="115">
        <v>1437.4</v>
      </c>
      <c r="H49" s="115">
        <v>3455.3</v>
      </c>
      <c r="I49" s="114">
        <v>322</v>
      </c>
      <c r="J49" s="115">
        <v>1428.2</v>
      </c>
      <c r="K49" s="115">
        <v>4435.3</v>
      </c>
    </row>
    <row r="50" spans="1:28" ht="11.25" customHeight="1">
      <c r="A50" s="113" t="s">
        <v>122</v>
      </c>
      <c r="B50" s="113" t="s">
        <v>123</v>
      </c>
      <c r="C50" s="114">
        <v>3563</v>
      </c>
      <c r="D50" s="115">
        <v>8185</v>
      </c>
      <c r="E50" s="115">
        <v>2297.1999999999998</v>
      </c>
      <c r="F50" s="114">
        <v>561</v>
      </c>
      <c r="G50" s="115">
        <v>1948.9</v>
      </c>
      <c r="H50" s="115">
        <v>3473.9</v>
      </c>
      <c r="I50" s="114">
        <v>406</v>
      </c>
      <c r="J50" s="115">
        <v>1807.5</v>
      </c>
      <c r="K50" s="115">
        <v>4451.8</v>
      </c>
    </row>
    <row r="51" spans="1:28" ht="11.25" customHeight="1">
      <c r="A51" s="113" t="s">
        <v>124</v>
      </c>
      <c r="B51" s="113" t="s">
        <v>125</v>
      </c>
      <c r="C51" s="114">
        <v>5327</v>
      </c>
      <c r="D51" s="115">
        <v>12204.6</v>
      </c>
      <c r="E51" s="115">
        <v>2291.1</v>
      </c>
      <c r="F51" s="114">
        <v>888</v>
      </c>
      <c r="G51" s="115">
        <v>3080.4</v>
      </c>
      <c r="H51" s="115">
        <v>3468.9</v>
      </c>
      <c r="I51" s="114">
        <v>722</v>
      </c>
      <c r="J51" s="115">
        <v>3191.3</v>
      </c>
      <c r="K51" s="115">
        <v>4420.1000000000004</v>
      </c>
    </row>
    <row r="52" spans="1:28" ht="11.25" customHeight="1">
      <c r="A52" s="118" t="s">
        <v>126</v>
      </c>
      <c r="B52" s="119"/>
      <c r="C52" s="114">
        <v>33355</v>
      </c>
      <c r="D52" s="115">
        <v>77374.100000000006</v>
      </c>
      <c r="E52" s="115">
        <v>2319.6999999999998</v>
      </c>
      <c r="F52" s="114">
        <v>7001</v>
      </c>
      <c r="G52" s="115">
        <v>24232.2</v>
      </c>
      <c r="H52" s="115">
        <v>3461.2</v>
      </c>
      <c r="I52" s="114">
        <v>5107</v>
      </c>
      <c r="J52" s="115">
        <v>22717.4</v>
      </c>
      <c r="K52" s="115">
        <v>4448.3</v>
      </c>
    </row>
    <row r="54" spans="1:28" ht="19.5" customHeight="1">
      <c r="A54" s="104" t="s">
        <v>104</v>
      </c>
      <c r="B54" s="104" t="s">
        <v>105</v>
      </c>
      <c r="C54" s="107" t="s">
        <v>64</v>
      </c>
      <c r="D54" s="108"/>
      <c r="E54" s="108"/>
      <c r="F54" s="107" t="s">
        <v>66</v>
      </c>
      <c r="G54" s="108"/>
      <c r="H54" s="109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</row>
    <row r="55" spans="1:28" ht="12.75" customHeight="1">
      <c r="A55" s="106"/>
      <c r="B55" s="106"/>
      <c r="C55" s="104" t="s">
        <v>107</v>
      </c>
      <c r="D55" s="104" t="s">
        <v>108</v>
      </c>
      <c r="E55" s="104" t="s">
        <v>109</v>
      </c>
      <c r="F55" s="104" t="s">
        <v>107</v>
      </c>
      <c r="G55" s="104" t="s">
        <v>108</v>
      </c>
      <c r="H55" s="104" t="s">
        <v>109</v>
      </c>
    </row>
    <row r="56" spans="1:28" ht="48" customHeight="1">
      <c r="A56" s="105"/>
      <c r="B56" s="105"/>
      <c r="C56" s="105"/>
      <c r="D56" s="105"/>
      <c r="E56" s="105"/>
      <c r="F56" s="105"/>
      <c r="G56" s="105"/>
      <c r="H56" s="105"/>
    </row>
    <row r="57" spans="1:28" ht="11.25" customHeight="1">
      <c r="A57" s="113" t="s">
        <v>110</v>
      </c>
      <c r="B57" s="113" t="s">
        <v>111</v>
      </c>
      <c r="C57" s="114">
        <v>3445</v>
      </c>
      <c r="D57" s="115">
        <v>22961.5</v>
      </c>
      <c r="E57" s="115">
        <v>6665.2</v>
      </c>
      <c r="F57" s="114">
        <v>817</v>
      </c>
      <c r="G57" s="115">
        <v>11925.9</v>
      </c>
      <c r="H57" s="115">
        <v>14597.1</v>
      </c>
    </row>
    <row r="58" spans="1:28" ht="11.25" customHeight="1">
      <c r="A58" s="113" t="s">
        <v>112</v>
      </c>
      <c r="B58" s="113" t="s">
        <v>113</v>
      </c>
      <c r="C58" s="114">
        <v>239</v>
      </c>
      <c r="D58" s="115">
        <v>1513</v>
      </c>
      <c r="E58" s="115">
        <v>6330.7</v>
      </c>
      <c r="F58" s="114">
        <v>20</v>
      </c>
      <c r="G58" s="115">
        <v>286</v>
      </c>
      <c r="H58" s="115">
        <v>14298.3</v>
      </c>
    </row>
    <row r="59" spans="1:28" ht="11.25" customHeight="1">
      <c r="A59" s="113" t="s">
        <v>114</v>
      </c>
      <c r="B59" s="113" t="s">
        <v>115</v>
      </c>
      <c r="C59" s="114">
        <v>327</v>
      </c>
      <c r="D59" s="115">
        <v>2074</v>
      </c>
      <c r="E59" s="115">
        <v>6342.5</v>
      </c>
      <c r="F59" s="114">
        <v>44</v>
      </c>
      <c r="G59" s="115">
        <v>551.79999999999995</v>
      </c>
      <c r="H59" s="115">
        <v>12540</v>
      </c>
    </row>
    <row r="60" spans="1:28" ht="11.25" customHeight="1">
      <c r="A60" s="113" t="s">
        <v>116</v>
      </c>
      <c r="B60" s="113" t="s">
        <v>117</v>
      </c>
      <c r="C60" s="114">
        <v>268</v>
      </c>
      <c r="D60" s="115">
        <v>1700.1</v>
      </c>
      <c r="E60" s="115">
        <v>6343.7</v>
      </c>
      <c r="F60" s="114">
        <v>35</v>
      </c>
      <c r="G60" s="115">
        <v>431.9</v>
      </c>
      <c r="H60" s="115">
        <v>12341.3</v>
      </c>
    </row>
    <row r="61" spans="1:28" ht="11.25" customHeight="1">
      <c r="A61" s="113" t="s">
        <v>118</v>
      </c>
      <c r="B61" s="113" t="s">
        <v>119</v>
      </c>
      <c r="C61" s="114">
        <v>482</v>
      </c>
      <c r="D61" s="115">
        <v>3126.4</v>
      </c>
      <c r="E61" s="115">
        <v>6486.4</v>
      </c>
      <c r="F61" s="114">
        <v>62</v>
      </c>
      <c r="G61" s="115">
        <v>771.2</v>
      </c>
      <c r="H61" s="115">
        <v>12438.2</v>
      </c>
    </row>
    <row r="62" spans="1:28" ht="11.25" customHeight="1">
      <c r="A62" s="113" t="s">
        <v>120</v>
      </c>
      <c r="B62" s="113" t="s">
        <v>121</v>
      </c>
      <c r="C62" s="114">
        <v>378</v>
      </c>
      <c r="D62" s="115">
        <v>2456.3000000000002</v>
      </c>
      <c r="E62" s="115">
        <v>6498.2</v>
      </c>
      <c r="F62" s="114">
        <v>51</v>
      </c>
      <c r="G62" s="115">
        <v>686.5</v>
      </c>
      <c r="H62" s="115">
        <v>13461.2</v>
      </c>
    </row>
    <row r="63" spans="1:28" ht="11.25" customHeight="1">
      <c r="A63" s="113" t="s">
        <v>122</v>
      </c>
      <c r="B63" s="113" t="s">
        <v>123</v>
      </c>
      <c r="C63" s="114">
        <v>467</v>
      </c>
      <c r="D63" s="115">
        <v>3092.2</v>
      </c>
      <c r="E63" s="115">
        <v>6621.5</v>
      </c>
      <c r="F63" s="114">
        <v>62</v>
      </c>
      <c r="G63" s="115">
        <v>802.8</v>
      </c>
      <c r="H63" s="115">
        <v>12949.2</v>
      </c>
    </row>
    <row r="64" spans="1:28" ht="11.25" customHeight="1">
      <c r="A64" s="113" t="s">
        <v>124</v>
      </c>
      <c r="B64" s="113" t="s">
        <v>125</v>
      </c>
      <c r="C64" s="114">
        <v>817</v>
      </c>
      <c r="D64" s="115">
        <v>5198.3</v>
      </c>
      <c r="E64" s="115">
        <v>6362.7</v>
      </c>
      <c r="F64" s="114">
        <v>90</v>
      </c>
      <c r="G64" s="115">
        <v>1275.4000000000001</v>
      </c>
      <c r="H64" s="115">
        <v>14170.9</v>
      </c>
    </row>
    <row r="65" spans="1:8" ht="11.25" customHeight="1">
      <c r="A65" s="118" t="s">
        <v>126</v>
      </c>
      <c r="B65" s="119"/>
      <c r="C65" s="114">
        <v>6423</v>
      </c>
      <c r="D65" s="115">
        <v>42121.9</v>
      </c>
      <c r="E65" s="115">
        <v>6558</v>
      </c>
      <c r="F65" s="114">
        <v>1181</v>
      </c>
      <c r="G65" s="115">
        <v>16731.400000000001</v>
      </c>
      <c r="H65" s="115">
        <v>14167.2</v>
      </c>
    </row>
  </sheetData>
  <mergeCells count="72">
    <mergeCell ref="F55:F56"/>
    <mergeCell ref="G55:G56"/>
    <mergeCell ref="H55:H56"/>
    <mergeCell ref="A65:B65"/>
    <mergeCell ref="J42:J43"/>
    <mergeCell ref="K42:K43"/>
    <mergeCell ref="A52:B52"/>
    <mergeCell ref="A54:A56"/>
    <mergeCell ref="B54:B56"/>
    <mergeCell ref="C54:E54"/>
    <mergeCell ref="F54:H54"/>
    <mergeCell ref="C55:C56"/>
    <mergeCell ref="D55:D56"/>
    <mergeCell ref="E55:E56"/>
    <mergeCell ref="D42:D43"/>
    <mergeCell ref="E42:E43"/>
    <mergeCell ref="F42:F43"/>
    <mergeCell ref="G42:G43"/>
    <mergeCell ref="H42:H43"/>
    <mergeCell ref="I42:I43"/>
    <mergeCell ref="I29:I30"/>
    <mergeCell ref="J29:J30"/>
    <mergeCell ref="K29:K30"/>
    <mergeCell ref="A39:B39"/>
    <mergeCell ref="A41:A43"/>
    <mergeCell ref="B41:B43"/>
    <mergeCell ref="C41:E41"/>
    <mergeCell ref="F41:H41"/>
    <mergeCell ref="I41:K41"/>
    <mergeCell ref="C42:C43"/>
    <mergeCell ref="C29:C30"/>
    <mergeCell ref="D29:D30"/>
    <mergeCell ref="E29:E30"/>
    <mergeCell ref="F29:F30"/>
    <mergeCell ref="G29:G30"/>
    <mergeCell ref="H29:H30"/>
    <mergeCell ref="H16:H17"/>
    <mergeCell ref="I16:I17"/>
    <mergeCell ref="J16:J17"/>
    <mergeCell ref="K16:K17"/>
    <mergeCell ref="A26:B26"/>
    <mergeCell ref="A28:A30"/>
    <mergeCell ref="B28:B30"/>
    <mergeCell ref="C28:E28"/>
    <mergeCell ref="F28:H28"/>
    <mergeCell ref="I28:K28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5" manualBreakCount="5">
    <brk id="14" max="16383" man="1"/>
    <brk id="27" max="16383" man="1"/>
    <brk id="40" max="16383" man="1"/>
    <brk id="53" max="16383" man="1"/>
    <brk id="6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F29" sqref="F29"/>
    </sheetView>
  </sheetViews>
  <sheetFormatPr defaultColWidth="9.33203125" defaultRowHeight="11.25" customHeight="1"/>
  <cols>
    <col min="1" max="1" width="3.6640625" style="93" customWidth="1"/>
    <col min="2" max="2" width="33" style="93" customWidth="1"/>
    <col min="3" max="3" width="11" style="93" customWidth="1"/>
    <col min="4" max="4" width="14.1640625" style="93" customWidth="1"/>
    <col min="5" max="5" width="10.33203125" style="93" customWidth="1"/>
    <col min="6" max="6" width="11" style="93" customWidth="1"/>
    <col min="7" max="7" width="14.1640625" style="93" customWidth="1"/>
    <col min="8" max="8" width="10.33203125" style="93" customWidth="1"/>
    <col min="9" max="9" width="11" style="93" customWidth="1"/>
    <col min="10" max="10" width="14.1640625" style="91" customWidth="1"/>
    <col min="11" max="11" width="10.33203125" style="120" customWidth="1"/>
    <col min="12" max="12" width="9.1640625" style="92" customWidth="1"/>
    <col min="13" max="13" width="31.33203125" style="121" customWidth="1"/>
    <col min="14" max="16384" width="9.33203125" style="93"/>
  </cols>
  <sheetData>
    <row r="1" spans="1:11" ht="11.25" customHeight="1">
      <c r="A1" s="102" t="s">
        <v>143</v>
      </c>
      <c r="B1" s="102"/>
      <c r="C1" s="102"/>
      <c r="D1" s="102"/>
      <c r="E1" s="102"/>
      <c r="F1" s="102"/>
      <c r="G1" s="103"/>
    </row>
    <row r="2" spans="1:11" ht="23.25" customHeight="1">
      <c r="A2" s="104" t="s">
        <v>104</v>
      </c>
      <c r="B2" s="104" t="s">
        <v>105</v>
      </c>
      <c r="C2" s="107" t="s">
        <v>106</v>
      </c>
      <c r="D2" s="108"/>
      <c r="E2" s="109"/>
      <c r="F2" s="107" t="s">
        <v>128</v>
      </c>
      <c r="G2" s="108"/>
      <c r="H2" s="109"/>
      <c r="I2" s="107" t="s">
        <v>129</v>
      </c>
      <c r="J2" s="108"/>
      <c r="K2" s="109"/>
    </row>
    <row r="3" spans="1:11" ht="28.5" customHeight="1">
      <c r="A3" s="106"/>
      <c r="B3" s="106"/>
      <c r="C3" s="104" t="s">
        <v>107</v>
      </c>
      <c r="D3" s="104" t="s">
        <v>108</v>
      </c>
      <c r="E3" s="104" t="s">
        <v>109</v>
      </c>
      <c r="F3" s="104" t="s">
        <v>107</v>
      </c>
      <c r="G3" s="104" t="s">
        <v>108</v>
      </c>
      <c r="H3" s="104" t="s">
        <v>109</v>
      </c>
      <c r="I3" s="104" t="s">
        <v>107</v>
      </c>
      <c r="J3" s="104" t="s">
        <v>108</v>
      </c>
      <c r="K3" s="104" t="s">
        <v>109</v>
      </c>
    </row>
    <row r="4" spans="1:11" ht="21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ht="12.75" customHeight="1">
      <c r="A5" s="113" t="s">
        <v>110</v>
      </c>
      <c r="B5" s="113" t="s">
        <v>111</v>
      </c>
      <c r="C5" s="94">
        <v>22494</v>
      </c>
      <c r="D5" s="122">
        <v>86309.1</v>
      </c>
      <c r="E5" s="123">
        <v>3837</v>
      </c>
      <c r="F5" s="94">
        <v>15882</v>
      </c>
      <c r="G5" s="122">
        <v>66195</v>
      </c>
      <c r="H5" s="122">
        <v>4167.8999999999996</v>
      </c>
      <c r="I5" s="94">
        <v>5340</v>
      </c>
      <c r="J5" s="122">
        <v>14955.4</v>
      </c>
      <c r="K5" s="122">
        <v>2800.6</v>
      </c>
    </row>
    <row r="6" spans="1:11" ht="12.75" customHeight="1">
      <c r="A6" s="113" t="s">
        <v>112</v>
      </c>
      <c r="B6" s="113" t="s">
        <v>113</v>
      </c>
      <c r="C6" s="94">
        <v>2290</v>
      </c>
      <c r="D6" s="122">
        <v>7329.5</v>
      </c>
      <c r="E6" s="123">
        <v>3200.6</v>
      </c>
      <c r="F6" s="94">
        <v>1441</v>
      </c>
      <c r="G6" s="122">
        <v>5157.6000000000004</v>
      </c>
      <c r="H6" s="122">
        <v>3579.1</v>
      </c>
      <c r="I6" s="94">
        <v>666</v>
      </c>
      <c r="J6" s="122">
        <v>1722.8</v>
      </c>
      <c r="K6" s="122">
        <v>2586.8000000000002</v>
      </c>
    </row>
    <row r="7" spans="1:11" ht="12.75" customHeight="1">
      <c r="A7" s="113" t="s">
        <v>114</v>
      </c>
      <c r="B7" s="113" t="s">
        <v>115</v>
      </c>
      <c r="C7" s="94">
        <v>3199</v>
      </c>
      <c r="D7" s="122">
        <v>10243</v>
      </c>
      <c r="E7" s="123">
        <v>3201.9</v>
      </c>
      <c r="F7" s="94">
        <v>2118</v>
      </c>
      <c r="G7" s="122">
        <v>7468.9</v>
      </c>
      <c r="H7" s="122">
        <v>3526.4</v>
      </c>
      <c r="I7" s="94">
        <v>883</v>
      </c>
      <c r="J7" s="122">
        <v>2271.5</v>
      </c>
      <c r="K7" s="122">
        <v>2572.5</v>
      </c>
    </row>
    <row r="8" spans="1:11" ht="12.75" customHeight="1">
      <c r="A8" s="113" t="s">
        <v>116</v>
      </c>
      <c r="B8" s="113" t="s">
        <v>117</v>
      </c>
      <c r="C8" s="94">
        <v>3394</v>
      </c>
      <c r="D8" s="122">
        <v>10197.5</v>
      </c>
      <c r="E8" s="123">
        <v>3004.6</v>
      </c>
      <c r="F8" s="94">
        <v>1927</v>
      </c>
      <c r="G8" s="122">
        <v>6602.1</v>
      </c>
      <c r="H8" s="122">
        <v>3426.1</v>
      </c>
      <c r="I8" s="94">
        <v>1245</v>
      </c>
      <c r="J8" s="122">
        <v>3085.3</v>
      </c>
      <c r="K8" s="122">
        <v>2478.1</v>
      </c>
    </row>
    <row r="9" spans="1:11" ht="12.75" customHeight="1">
      <c r="A9" s="113" t="s">
        <v>118</v>
      </c>
      <c r="B9" s="113" t="s">
        <v>119</v>
      </c>
      <c r="C9" s="94">
        <v>5577</v>
      </c>
      <c r="D9" s="122">
        <v>17331.599999999999</v>
      </c>
      <c r="E9" s="123">
        <v>3107.7</v>
      </c>
      <c r="F9" s="94">
        <v>3348</v>
      </c>
      <c r="G9" s="122">
        <v>11788.7</v>
      </c>
      <c r="H9" s="122">
        <v>3521.1</v>
      </c>
      <c r="I9" s="94">
        <v>1899</v>
      </c>
      <c r="J9" s="122">
        <v>4777.1000000000004</v>
      </c>
      <c r="K9" s="122">
        <v>2515.6</v>
      </c>
    </row>
    <row r="10" spans="1:11" ht="12.75" customHeight="1">
      <c r="A10" s="113" t="s">
        <v>120</v>
      </c>
      <c r="B10" s="113" t="s">
        <v>121</v>
      </c>
      <c r="C10" s="94">
        <v>3454</v>
      </c>
      <c r="D10" s="122">
        <v>11274.4</v>
      </c>
      <c r="E10" s="123">
        <v>3264.2</v>
      </c>
      <c r="F10" s="94">
        <v>2297</v>
      </c>
      <c r="G10" s="122">
        <v>8284.1</v>
      </c>
      <c r="H10" s="122">
        <v>3606.5</v>
      </c>
      <c r="I10" s="94">
        <v>877</v>
      </c>
      <c r="J10" s="122">
        <v>2272.1</v>
      </c>
      <c r="K10" s="122">
        <v>2590.8000000000002</v>
      </c>
    </row>
    <row r="11" spans="1:11" ht="12.75" customHeight="1">
      <c r="A11" s="113" t="s">
        <v>122</v>
      </c>
      <c r="B11" s="113" t="s">
        <v>123</v>
      </c>
      <c r="C11" s="94">
        <v>5110</v>
      </c>
      <c r="D11" s="122">
        <v>15897.6</v>
      </c>
      <c r="E11" s="123">
        <v>3111.1</v>
      </c>
      <c r="F11" s="94">
        <v>3100</v>
      </c>
      <c r="G11" s="122">
        <v>10750.9</v>
      </c>
      <c r="H11" s="122">
        <v>3468</v>
      </c>
      <c r="I11" s="94">
        <v>1631</v>
      </c>
      <c r="J11" s="122">
        <v>4242.6000000000004</v>
      </c>
      <c r="K11" s="122">
        <v>2601.1999999999998</v>
      </c>
    </row>
    <row r="12" spans="1:11" ht="12.75" customHeight="1">
      <c r="A12" s="113" t="s">
        <v>124</v>
      </c>
      <c r="B12" s="113" t="s">
        <v>125</v>
      </c>
      <c r="C12" s="94">
        <v>7885</v>
      </c>
      <c r="D12" s="122">
        <v>24998.799999999999</v>
      </c>
      <c r="E12" s="123">
        <v>3170.4</v>
      </c>
      <c r="F12" s="94">
        <v>5104</v>
      </c>
      <c r="G12" s="122">
        <v>17476.3</v>
      </c>
      <c r="H12" s="122">
        <v>3424</v>
      </c>
      <c r="I12" s="94">
        <v>2291</v>
      </c>
      <c r="J12" s="122">
        <v>6149.7</v>
      </c>
      <c r="K12" s="122">
        <v>2684.3</v>
      </c>
    </row>
    <row r="13" spans="1:11" ht="11.25" customHeight="1">
      <c r="A13" s="118" t="s">
        <v>126</v>
      </c>
      <c r="B13" s="119"/>
      <c r="C13" s="94">
        <v>53403</v>
      </c>
      <c r="D13" s="122">
        <v>183581.5</v>
      </c>
      <c r="E13" s="123">
        <v>3437.66</v>
      </c>
      <c r="F13" s="94">
        <v>35217</v>
      </c>
      <c r="G13" s="122">
        <v>133723.5</v>
      </c>
      <c r="H13" s="122">
        <v>3797.1</v>
      </c>
      <c r="I13" s="94">
        <v>14832</v>
      </c>
      <c r="J13" s="122">
        <v>39476.6</v>
      </c>
      <c r="K13" s="122">
        <v>2661.6</v>
      </c>
    </row>
    <row r="15" spans="1:11" ht="24" customHeight="1">
      <c r="A15" s="104" t="s">
        <v>104</v>
      </c>
      <c r="B15" s="104" t="s">
        <v>105</v>
      </c>
      <c r="C15" s="107" t="s">
        <v>130</v>
      </c>
      <c r="D15" s="108"/>
      <c r="E15" s="109"/>
      <c r="F15" s="107" t="s">
        <v>131</v>
      </c>
      <c r="G15" s="108"/>
      <c r="H15" s="109"/>
      <c r="I15" s="107" t="s">
        <v>132</v>
      </c>
      <c r="J15" s="108"/>
      <c r="K15" s="109"/>
    </row>
    <row r="16" spans="1:11" ht="12.75" customHeight="1">
      <c r="A16" s="106"/>
      <c r="B16" s="106"/>
      <c r="C16" s="104" t="s">
        <v>107</v>
      </c>
      <c r="D16" s="104" t="s">
        <v>108</v>
      </c>
      <c r="E16" s="104" t="s">
        <v>109</v>
      </c>
      <c r="F16" s="104" t="s">
        <v>107</v>
      </c>
      <c r="G16" s="104" t="s">
        <v>108</v>
      </c>
      <c r="H16" s="104" t="s">
        <v>109</v>
      </c>
      <c r="I16" s="104" t="s">
        <v>107</v>
      </c>
      <c r="J16" s="104" t="s">
        <v>108</v>
      </c>
      <c r="K16" s="104" t="s">
        <v>109</v>
      </c>
    </row>
    <row r="17" spans="1:13" ht="43.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3" ht="11.25" customHeight="1">
      <c r="A18" s="113" t="s">
        <v>110</v>
      </c>
      <c r="B18" s="113" t="s">
        <v>111</v>
      </c>
      <c r="C18" s="94">
        <v>694</v>
      </c>
      <c r="D18" s="122">
        <v>1760</v>
      </c>
      <c r="E18" s="122">
        <v>2536</v>
      </c>
      <c r="F18" s="94">
        <v>465</v>
      </c>
      <c r="G18" s="122">
        <v>2179.9</v>
      </c>
      <c r="H18" s="122">
        <v>4688</v>
      </c>
      <c r="I18" s="94">
        <v>105</v>
      </c>
      <c r="J18" s="122">
        <v>212.8</v>
      </c>
      <c r="K18" s="122">
        <v>2027</v>
      </c>
    </row>
    <row r="19" spans="1:13" ht="11.25" customHeight="1">
      <c r="A19" s="113" t="s">
        <v>112</v>
      </c>
      <c r="B19" s="113" t="s">
        <v>113</v>
      </c>
      <c r="C19" s="94">
        <v>116</v>
      </c>
      <c r="D19" s="122">
        <v>253.7</v>
      </c>
      <c r="E19" s="122">
        <v>2187.1999999999998</v>
      </c>
      <c r="F19" s="94">
        <v>55</v>
      </c>
      <c r="G19" s="122">
        <v>171.1</v>
      </c>
      <c r="H19" s="122">
        <v>3110.7</v>
      </c>
      <c r="I19" s="94">
        <v>12</v>
      </c>
      <c r="J19" s="122">
        <v>24.3</v>
      </c>
      <c r="K19" s="122">
        <v>2027</v>
      </c>
    </row>
    <row r="20" spans="1:13" ht="11.25" customHeight="1">
      <c r="A20" s="113" t="s">
        <v>114</v>
      </c>
      <c r="B20" s="113" t="s">
        <v>115</v>
      </c>
      <c r="C20" s="94">
        <v>123</v>
      </c>
      <c r="D20" s="122">
        <v>287.89999999999998</v>
      </c>
      <c r="E20" s="122">
        <v>2340.3000000000002</v>
      </c>
      <c r="F20" s="94">
        <v>60</v>
      </c>
      <c r="G20" s="122">
        <v>184.3</v>
      </c>
      <c r="H20" s="122">
        <v>3071.9</v>
      </c>
      <c r="I20" s="94">
        <v>15</v>
      </c>
      <c r="J20" s="122">
        <v>30.4</v>
      </c>
      <c r="K20" s="122">
        <v>2027</v>
      </c>
    </row>
    <row r="21" spans="1:13" ht="11.25" customHeight="1">
      <c r="A21" s="113" t="s">
        <v>116</v>
      </c>
      <c r="B21" s="113" t="s">
        <v>117</v>
      </c>
      <c r="C21" s="94">
        <v>139</v>
      </c>
      <c r="D21" s="122">
        <v>296.3</v>
      </c>
      <c r="E21" s="122">
        <v>2131.5</v>
      </c>
      <c r="F21" s="94">
        <v>62</v>
      </c>
      <c r="G21" s="122">
        <v>171.5</v>
      </c>
      <c r="H21" s="122">
        <v>2765.4</v>
      </c>
      <c r="I21" s="94">
        <v>21</v>
      </c>
      <c r="J21" s="122">
        <v>42.5</v>
      </c>
      <c r="K21" s="122">
        <v>2022.6</v>
      </c>
    </row>
    <row r="22" spans="1:13" ht="11.25" customHeight="1">
      <c r="A22" s="113" t="s">
        <v>118</v>
      </c>
      <c r="B22" s="113" t="s">
        <v>119</v>
      </c>
      <c r="C22" s="94">
        <v>213</v>
      </c>
      <c r="D22" s="122">
        <v>447.6</v>
      </c>
      <c r="E22" s="122">
        <v>2101.6</v>
      </c>
      <c r="F22" s="94">
        <v>93</v>
      </c>
      <c r="G22" s="122">
        <v>269.5</v>
      </c>
      <c r="H22" s="122">
        <v>2897.5</v>
      </c>
      <c r="I22" s="94">
        <v>24</v>
      </c>
      <c r="J22" s="122">
        <v>48.6</v>
      </c>
      <c r="K22" s="122">
        <v>2027</v>
      </c>
    </row>
    <row r="23" spans="1:13" ht="11.25" customHeight="1">
      <c r="A23" s="113" t="s">
        <v>120</v>
      </c>
      <c r="B23" s="113" t="s">
        <v>121</v>
      </c>
      <c r="C23" s="94">
        <v>192</v>
      </c>
      <c r="D23" s="122">
        <v>419</v>
      </c>
      <c r="E23" s="122">
        <v>2182.1</v>
      </c>
      <c r="F23" s="94">
        <v>76</v>
      </c>
      <c r="G23" s="122">
        <v>195.5</v>
      </c>
      <c r="H23" s="122">
        <v>2572</v>
      </c>
      <c r="I23" s="94">
        <v>11</v>
      </c>
      <c r="J23" s="122">
        <v>22.3</v>
      </c>
      <c r="K23" s="122">
        <v>2027</v>
      </c>
    </row>
    <row r="24" spans="1:13" ht="11.25" customHeight="1">
      <c r="A24" s="113" t="s">
        <v>122</v>
      </c>
      <c r="B24" s="113" t="s">
        <v>123</v>
      </c>
      <c r="C24" s="94">
        <v>254</v>
      </c>
      <c r="D24" s="122">
        <v>546.20000000000005</v>
      </c>
      <c r="E24" s="122">
        <v>2150.4</v>
      </c>
      <c r="F24" s="94">
        <v>98</v>
      </c>
      <c r="G24" s="122">
        <v>303.2</v>
      </c>
      <c r="H24" s="122">
        <v>3093.5</v>
      </c>
      <c r="I24" s="94">
        <v>27</v>
      </c>
      <c r="J24" s="122">
        <v>54.7</v>
      </c>
      <c r="K24" s="122">
        <v>2027</v>
      </c>
    </row>
    <row r="25" spans="1:13" ht="11.25" customHeight="1">
      <c r="A25" s="113" t="s">
        <v>124</v>
      </c>
      <c r="B25" s="113" t="s">
        <v>125</v>
      </c>
      <c r="C25" s="94">
        <v>339</v>
      </c>
      <c r="D25" s="122">
        <v>763.5</v>
      </c>
      <c r="E25" s="122">
        <v>2252.1999999999998</v>
      </c>
      <c r="F25" s="94">
        <v>117</v>
      </c>
      <c r="G25" s="122">
        <v>376.8</v>
      </c>
      <c r="H25" s="122">
        <v>3220.4</v>
      </c>
      <c r="I25" s="94">
        <v>32</v>
      </c>
      <c r="J25" s="122">
        <v>67.099999999999994</v>
      </c>
      <c r="K25" s="122">
        <v>2096.6999999999998</v>
      </c>
    </row>
    <row r="26" spans="1:13" ht="11.25" customHeight="1">
      <c r="A26" s="118" t="s">
        <v>126</v>
      </c>
      <c r="B26" s="119"/>
      <c r="C26" s="94">
        <v>2070</v>
      </c>
      <c r="D26" s="122">
        <v>4774.1000000000004</v>
      </c>
      <c r="E26" s="122">
        <v>2306.3000000000002</v>
      </c>
      <c r="F26" s="94">
        <v>1026</v>
      </c>
      <c r="G26" s="122">
        <v>3851.6</v>
      </c>
      <c r="H26" s="122">
        <v>3754</v>
      </c>
      <c r="I26" s="94">
        <v>247</v>
      </c>
      <c r="J26" s="122">
        <v>502.8</v>
      </c>
      <c r="K26" s="122">
        <v>2035.7</v>
      </c>
    </row>
    <row r="28" spans="1:13" ht="21" customHeight="1">
      <c r="A28" s="104" t="s">
        <v>104</v>
      </c>
      <c r="B28" s="104" t="s">
        <v>105</v>
      </c>
      <c r="C28" s="107" t="s">
        <v>133</v>
      </c>
      <c r="D28" s="108"/>
      <c r="E28" s="109"/>
      <c r="F28" s="110"/>
      <c r="G28" s="110"/>
      <c r="H28" s="110"/>
      <c r="I28" s="91"/>
      <c r="J28" s="120"/>
      <c r="K28" s="92"/>
      <c r="L28" s="93"/>
      <c r="M28" s="93"/>
    </row>
    <row r="29" spans="1:13" ht="11.25" customHeight="1">
      <c r="A29" s="106"/>
      <c r="B29" s="106"/>
      <c r="C29" s="104" t="s">
        <v>107</v>
      </c>
      <c r="D29" s="104" t="s">
        <v>108</v>
      </c>
      <c r="E29" s="104" t="s">
        <v>109</v>
      </c>
      <c r="I29" s="91"/>
      <c r="J29" s="120"/>
      <c r="K29" s="92"/>
      <c r="L29" s="93"/>
      <c r="M29" s="93"/>
    </row>
    <row r="30" spans="1:13" ht="41.25" customHeight="1">
      <c r="A30" s="105"/>
      <c r="B30" s="105"/>
      <c r="C30" s="105"/>
      <c r="D30" s="105"/>
      <c r="E30" s="105"/>
      <c r="I30" s="91"/>
      <c r="J30" s="120"/>
      <c r="K30" s="92"/>
      <c r="L30" s="121"/>
      <c r="M30" s="93"/>
    </row>
    <row r="31" spans="1:13" ht="11.25" customHeight="1">
      <c r="A31" s="113" t="s">
        <v>110</v>
      </c>
      <c r="B31" s="113" t="s">
        <v>111</v>
      </c>
      <c r="C31" s="94">
        <v>8</v>
      </c>
      <c r="D31" s="122">
        <v>1006</v>
      </c>
      <c r="E31" s="122">
        <v>125754.8</v>
      </c>
      <c r="I31" s="91"/>
      <c r="J31" s="120"/>
      <c r="K31" s="92"/>
      <c r="L31" s="121"/>
      <c r="M31" s="93"/>
    </row>
    <row r="32" spans="1:13" ht="11.25" customHeight="1">
      <c r="A32" s="113" t="s">
        <v>112</v>
      </c>
      <c r="B32" s="113" t="s">
        <v>113</v>
      </c>
      <c r="C32" s="94">
        <v>0</v>
      </c>
      <c r="D32" s="122">
        <v>0</v>
      </c>
      <c r="E32" s="122">
        <v>0</v>
      </c>
      <c r="I32" s="91"/>
      <c r="J32" s="120"/>
      <c r="K32" s="92"/>
      <c r="L32" s="121"/>
      <c r="M32" s="93"/>
    </row>
    <row r="33" spans="1:13" ht="11.25" customHeight="1">
      <c r="A33" s="113" t="s">
        <v>114</v>
      </c>
      <c r="B33" s="113" t="s">
        <v>115</v>
      </c>
      <c r="C33" s="94">
        <v>0</v>
      </c>
      <c r="D33" s="122">
        <v>0</v>
      </c>
      <c r="E33" s="122">
        <v>0</v>
      </c>
      <c r="I33" s="91"/>
      <c r="J33" s="120"/>
      <c r="K33" s="92"/>
      <c r="L33" s="121"/>
      <c r="M33" s="93"/>
    </row>
    <row r="34" spans="1:13" ht="11.25" customHeight="1">
      <c r="A34" s="113" t="s">
        <v>116</v>
      </c>
      <c r="B34" s="113" t="s">
        <v>117</v>
      </c>
      <c r="C34" s="94">
        <v>0</v>
      </c>
      <c r="D34" s="122">
        <v>0</v>
      </c>
      <c r="E34" s="122">
        <v>0</v>
      </c>
      <c r="I34" s="91"/>
      <c r="J34" s="120"/>
      <c r="K34" s="92"/>
      <c r="L34" s="121"/>
      <c r="M34" s="93"/>
    </row>
    <row r="35" spans="1:13" ht="11.25" customHeight="1">
      <c r="A35" s="113" t="s">
        <v>118</v>
      </c>
      <c r="B35" s="113" t="s">
        <v>119</v>
      </c>
      <c r="C35" s="94">
        <v>0</v>
      </c>
      <c r="D35" s="122">
        <v>0</v>
      </c>
      <c r="E35" s="122">
        <v>0</v>
      </c>
      <c r="I35" s="91"/>
      <c r="J35" s="120"/>
      <c r="K35" s="92"/>
      <c r="L35" s="121"/>
      <c r="M35" s="93"/>
    </row>
    <row r="36" spans="1:13" ht="11.25" customHeight="1">
      <c r="A36" s="113" t="s">
        <v>120</v>
      </c>
      <c r="B36" s="113" t="s">
        <v>121</v>
      </c>
      <c r="C36" s="94">
        <v>1</v>
      </c>
      <c r="D36" s="122">
        <v>81.5</v>
      </c>
      <c r="E36" s="122">
        <v>81473.5</v>
      </c>
      <c r="I36" s="91"/>
      <c r="J36" s="120"/>
      <c r="K36" s="92"/>
      <c r="L36" s="121"/>
      <c r="M36" s="93"/>
    </row>
    <row r="37" spans="1:13" ht="11.25" customHeight="1">
      <c r="A37" s="113" t="s">
        <v>122</v>
      </c>
      <c r="B37" s="113" t="s">
        <v>123</v>
      </c>
      <c r="C37" s="94">
        <v>0</v>
      </c>
      <c r="D37" s="122">
        <v>0</v>
      </c>
      <c r="E37" s="122">
        <v>0</v>
      </c>
      <c r="I37" s="91"/>
      <c r="J37" s="120"/>
      <c r="K37" s="92"/>
      <c r="L37" s="121"/>
      <c r="M37" s="93"/>
    </row>
    <row r="38" spans="1:13" ht="11.25" customHeight="1">
      <c r="A38" s="113" t="s">
        <v>124</v>
      </c>
      <c r="B38" s="113" t="s">
        <v>125</v>
      </c>
      <c r="C38" s="94">
        <v>2</v>
      </c>
      <c r="D38" s="122">
        <v>165.3</v>
      </c>
      <c r="E38" s="122">
        <v>82673.899999999994</v>
      </c>
      <c r="I38" s="91"/>
      <c r="J38" s="120"/>
      <c r="K38" s="92"/>
      <c r="L38" s="121"/>
      <c r="M38" s="93"/>
    </row>
    <row r="39" spans="1:13" ht="11.25" customHeight="1">
      <c r="A39" s="118" t="s">
        <v>126</v>
      </c>
      <c r="B39" s="119"/>
      <c r="C39" s="94">
        <v>11</v>
      </c>
      <c r="D39" s="122">
        <v>1252.9000000000001</v>
      </c>
      <c r="E39" s="122">
        <v>113896.3</v>
      </c>
    </row>
  </sheetData>
  <mergeCells count="38">
    <mergeCell ref="E29:E30"/>
    <mergeCell ref="A39:B39"/>
    <mergeCell ref="H16:H17"/>
    <mergeCell ref="I16:I17"/>
    <mergeCell ref="J16:J17"/>
    <mergeCell ref="K16:K17"/>
    <mergeCell ref="A26:B26"/>
    <mergeCell ref="A28:A30"/>
    <mergeCell ref="B28:B30"/>
    <mergeCell ref="C28:E28"/>
    <mergeCell ref="C29:C30"/>
    <mergeCell ref="D29:D30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F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3" manualBreakCount="3">
    <brk id="14" max="16383" man="1"/>
    <brk id="27" max="16383" man="1"/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H34" sqref="H34"/>
    </sheetView>
  </sheetViews>
  <sheetFormatPr defaultColWidth="9.33203125" defaultRowHeight="12.75"/>
  <cols>
    <col min="1" max="1" width="4" style="124" customWidth="1"/>
    <col min="2" max="2" width="33" style="124" customWidth="1"/>
    <col min="3" max="3" width="11" style="124" customWidth="1"/>
    <col min="4" max="4" width="14.1640625" style="124" customWidth="1"/>
    <col min="5" max="5" width="10.33203125" style="124" customWidth="1"/>
    <col min="6" max="6" width="11" style="124" customWidth="1"/>
    <col min="7" max="7" width="14.1640625" style="124" customWidth="1"/>
    <col min="8" max="8" width="10.33203125" style="124" customWidth="1"/>
    <col min="9" max="9" width="11" style="124" customWidth="1"/>
    <col min="10" max="10" width="14.1640625" style="124" customWidth="1"/>
    <col min="11" max="11" width="10.33203125" style="124" customWidth="1"/>
    <col min="12" max="12" width="9.33203125" style="124" hidden="1" customWidth="1"/>
    <col min="13" max="13" width="9.33203125" style="125" hidden="1" customWidth="1"/>
    <col min="14" max="14" width="9.33203125" style="124" hidden="1" customWidth="1"/>
    <col min="15" max="15" width="9.33203125" style="125" hidden="1" customWidth="1"/>
    <col min="16" max="16" width="9.33203125" style="124"/>
    <col min="17" max="17" width="13.1640625" style="124" customWidth="1"/>
    <col min="18" max="16384" width="9.33203125" style="124"/>
  </cols>
  <sheetData>
    <row r="1" spans="1:11">
      <c r="A1" s="102" t="s">
        <v>144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3.25" customHeight="1">
      <c r="A2" s="104" t="s">
        <v>104</v>
      </c>
      <c r="B2" s="104" t="s">
        <v>105</v>
      </c>
      <c r="C2" s="107" t="s">
        <v>106</v>
      </c>
      <c r="D2" s="108"/>
      <c r="E2" s="108"/>
      <c r="F2" s="107" t="s">
        <v>135</v>
      </c>
      <c r="G2" s="108"/>
      <c r="H2" s="109"/>
      <c r="I2" s="107" t="s">
        <v>136</v>
      </c>
      <c r="J2" s="108"/>
      <c r="K2" s="109"/>
    </row>
    <row r="3" spans="1:11" ht="28.5" customHeight="1">
      <c r="A3" s="106"/>
      <c r="B3" s="106"/>
      <c r="C3" s="104" t="s">
        <v>107</v>
      </c>
      <c r="D3" s="104" t="s">
        <v>108</v>
      </c>
      <c r="E3" s="104" t="s">
        <v>109</v>
      </c>
      <c r="F3" s="104" t="s">
        <v>107</v>
      </c>
      <c r="G3" s="104" t="s">
        <v>108</v>
      </c>
      <c r="H3" s="104" t="s">
        <v>109</v>
      </c>
      <c r="I3" s="104" t="s">
        <v>107</v>
      </c>
      <c r="J3" s="104" t="s">
        <v>108</v>
      </c>
      <c r="K3" s="104" t="s">
        <v>109</v>
      </c>
    </row>
    <row r="4" spans="1:11" ht="21.75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>
      <c r="A5" s="113" t="s">
        <v>110</v>
      </c>
      <c r="B5" s="113" t="s">
        <v>111</v>
      </c>
      <c r="C5" s="94">
        <v>22494</v>
      </c>
      <c r="D5" s="95">
        <v>86309.13</v>
      </c>
      <c r="E5" s="95">
        <v>3837</v>
      </c>
      <c r="F5" s="94">
        <v>111</v>
      </c>
      <c r="G5" s="95">
        <v>136.4</v>
      </c>
      <c r="H5" s="95">
        <v>1228.5999999999999</v>
      </c>
      <c r="I5" s="94">
        <v>2506</v>
      </c>
      <c r="J5" s="95">
        <v>5079.7</v>
      </c>
      <c r="K5" s="95">
        <v>2027</v>
      </c>
    </row>
    <row r="6" spans="1:11">
      <c r="A6" s="113" t="s">
        <v>112</v>
      </c>
      <c r="B6" s="113" t="s">
        <v>113</v>
      </c>
      <c r="C6" s="94">
        <v>2290</v>
      </c>
      <c r="D6" s="95">
        <v>7329.47</v>
      </c>
      <c r="E6" s="95">
        <v>3200.6</v>
      </c>
      <c r="F6" s="94">
        <v>23</v>
      </c>
      <c r="G6" s="95">
        <v>28.8</v>
      </c>
      <c r="H6" s="95">
        <v>1250.3</v>
      </c>
      <c r="I6" s="94">
        <v>272</v>
      </c>
      <c r="J6" s="95">
        <v>551.29999999999995</v>
      </c>
      <c r="K6" s="95">
        <v>2027</v>
      </c>
    </row>
    <row r="7" spans="1:11">
      <c r="A7" s="113" t="s">
        <v>114</v>
      </c>
      <c r="B7" s="113" t="s">
        <v>115</v>
      </c>
      <c r="C7" s="94">
        <v>3199</v>
      </c>
      <c r="D7" s="95">
        <v>10242.98</v>
      </c>
      <c r="E7" s="95">
        <v>3201.9</v>
      </c>
      <c r="F7" s="94">
        <v>14</v>
      </c>
      <c r="G7" s="95">
        <v>17.2</v>
      </c>
      <c r="H7" s="95">
        <v>1228.5999999999999</v>
      </c>
      <c r="I7" s="94">
        <v>524</v>
      </c>
      <c r="J7" s="95">
        <v>1062.0999999999999</v>
      </c>
      <c r="K7" s="95">
        <v>2027</v>
      </c>
    </row>
    <row r="8" spans="1:11">
      <c r="A8" s="113" t="s">
        <v>116</v>
      </c>
      <c r="B8" s="113" t="s">
        <v>117</v>
      </c>
      <c r="C8" s="94">
        <v>3394</v>
      </c>
      <c r="D8" s="95">
        <v>10197.549999999999</v>
      </c>
      <c r="E8" s="95">
        <v>3004.6</v>
      </c>
      <c r="F8" s="94">
        <v>22</v>
      </c>
      <c r="G8" s="95">
        <v>26.6</v>
      </c>
      <c r="H8" s="95">
        <v>1207.2</v>
      </c>
      <c r="I8" s="94">
        <v>488</v>
      </c>
      <c r="J8" s="95">
        <v>989.2</v>
      </c>
      <c r="K8" s="95">
        <v>2027</v>
      </c>
    </row>
    <row r="9" spans="1:11">
      <c r="A9" s="113" t="s">
        <v>118</v>
      </c>
      <c r="B9" s="113" t="s">
        <v>119</v>
      </c>
      <c r="C9" s="94">
        <v>5577</v>
      </c>
      <c r="D9" s="95">
        <v>17331.61</v>
      </c>
      <c r="E9" s="95">
        <v>3107.7</v>
      </c>
      <c r="F9" s="94">
        <v>41</v>
      </c>
      <c r="G9" s="95">
        <v>46.1</v>
      </c>
      <c r="H9" s="95">
        <v>1123.5999999999999</v>
      </c>
      <c r="I9" s="94">
        <v>785</v>
      </c>
      <c r="J9" s="95">
        <v>1591.2</v>
      </c>
      <c r="K9" s="95">
        <v>2027</v>
      </c>
    </row>
    <row r="10" spans="1:11">
      <c r="A10" s="113" t="s">
        <v>120</v>
      </c>
      <c r="B10" s="113" t="s">
        <v>121</v>
      </c>
      <c r="C10" s="94">
        <v>3454</v>
      </c>
      <c r="D10" s="95">
        <v>11274.45</v>
      </c>
      <c r="E10" s="95">
        <v>3264.2</v>
      </c>
      <c r="F10" s="94">
        <v>36</v>
      </c>
      <c r="G10" s="95">
        <v>45.5</v>
      </c>
      <c r="H10" s="95">
        <v>1263.2</v>
      </c>
      <c r="I10" s="94">
        <v>496</v>
      </c>
      <c r="J10" s="95">
        <v>1005.4</v>
      </c>
      <c r="K10" s="95">
        <v>2027</v>
      </c>
    </row>
    <row r="11" spans="1:11">
      <c r="A11" s="113" t="s">
        <v>122</v>
      </c>
      <c r="B11" s="113" t="s">
        <v>123</v>
      </c>
      <c r="C11" s="94">
        <v>5110</v>
      </c>
      <c r="D11" s="95">
        <v>15897.55</v>
      </c>
      <c r="E11" s="95">
        <v>3111.1</v>
      </c>
      <c r="F11" s="94">
        <v>51</v>
      </c>
      <c r="G11" s="95">
        <v>61.2</v>
      </c>
      <c r="H11" s="95">
        <v>1199.4000000000001</v>
      </c>
      <c r="I11" s="94">
        <v>869</v>
      </c>
      <c r="J11" s="95">
        <v>1761.5</v>
      </c>
      <c r="K11" s="95">
        <v>2027</v>
      </c>
    </row>
    <row r="12" spans="1:11">
      <c r="A12" s="113" t="s">
        <v>124</v>
      </c>
      <c r="B12" s="113" t="s">
        <v>125</v>
      </c>
      <c r="C12" s="94">
        <v>7885</v>
      </c>
      <c r="D12" s="95">
        <v>24998.81</v>
      </c>
      <c r="E12" s="95">
        <v>3170.4</v>
      </c>
      <c r="F12" s="94">
        <v>41</v>
      </c>
      <c r="G12" s="95">
        <v>48.8</v>
      </c>
      <c r="H12" s="95">
        <v>1191</v>
      </c>
      <c r="I12" s="94">
        <v>1445</v>
      </c>
      <c r="J12" s="95">
        <v>2929</v>
      </c>
      <c r="K12" s="95">
        <v>2027</v>
      </c>
    </row>
    <row r="13" spans="1:11">
      <c r="A13" s="118" t="s">
        <v>126</v>
      </c>
      <c r="B13" s="119"/>
      <c r="C13" s="94">
        <v>53404</v>
      </c>
      <c r="D13" s="95">
        <v>183583.4</v>
      </c>
      <c r="E13" s="95">
        <v>3437.6</v>
      </c>
      <c r="F13" s="94">
        <v>340</v>
      </c>
      <c r="G13" s="95">
        <v>412.2</v>
      </c>
      <c r="H13" s="95">
        <v>1212.5</v>
      </c>
      <c r="I13" s="94">
        <v>7385</v>
      </c>
      <c r="J13" s="95">
        <v>14969.4</v>
      </c>
      <c r="K13" s="95">
        <v>2027</v>
      </c>
    </row>
    <row r="14" spans="1:1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22.5" customHeight="1">
      <c r="A15" s="104" t="s">
        <v>104</v>
      </c>
      <c r="B15" s="104" t="s">
        <v>105</v>
      </c>
      <c r="C15" s="107" t="s">
        <v>137</v>
      </c>
      <c r="D15" s="108"/>
      <c r="E15" s="109"/>
      <c r="F15" s="107" t="s">
        <v>145</v>
      </c>
      <c r="G15" s="108"/>
      <c r="H15" s="109"/>
      <c r="I15" s="107" t="s">
        <v>88</v>
      </c>
      <c r="J15" s="108"/>
      <c r="K15" s="109"/>
    </row>
    <row r="16" spans="1:11" ht="12.75" customHeight="1">
      <c r="A16" s="106"/>
      <c r="B16" s="106"/>
      <c r="C16" s="104" t="s">
        <v>107</v>
      </c>
      <c r="D16" s="104" t="s">
        <v>108</v>
      </c>
      <c r="E16" s="104" t="s">
        <v>109</v>
      </c>
      <c r="F16" s="104" t="s">
        <v>107</v>
      </c>
      <c r="G16" s="104" t="s">
        <v>108</v>
      </c>
      <c r="H16" s="104" t="s">
        <v>109</v>
      </c>
      <c r="I16" s="104" t="s">
        <v>107</v>
      </c>
      <c r="J16" s="104" t="s">
        <v>108</v>
      </c>
      <c r="K16" s="104" t="s">
        <v>109</v>
      </c>
    </row>
    <row r="17" spans="1:11" ht="39.75" customHeight="1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</row>
    <row r="18" spans="1:11">
      <c r="A18" s="113" t="s">
        <v>110</v>
      </c>
      <c r="B18" s="113" t="s">
        <v>111</v>
      </c>
      <c r="C18" s="94">
        <v>19877</v>
      </c>
      <c r="D18" s="95">
        <v>81093.100000000006</v>
      </c>
      <c r="E18" s="95">
        <v>4079.7</v>
      </c>
      <c r="F18" s="94">
        <v>0</v>
      </c>
      <c r="G18" s="95">
        <v>0</v>
      </c>
      <c r="H18" s="95">
        <v>0</v>
      </c>
      <c r="I18" s="94">
        <v>0</v>
      </c>
      <c r="J18" s="95">
        <v>0</v>
      </c>
      <c r="K18" s="95">
        <v>0</v>
      </c>
    </row>
    <row r="19" spans="1:11">
      <c r="A19" s="113" t="s">
        <v>112</v>
      </c>
      <c r="B19" s="113" t="s">
        <v>113</v>
      </c>
      <c r="C19" s="94">
        <v>1995</v>
      </c>
      <c r="D19" s="95">
        <v>6749.4</v>
      </c>
      <c r="E19" s="95">
        <v>3383.1</v>
      </c>
      <c r="F19" s="94">
        <v>0</v>
      </c>
      <c r="G19" s="95">
        <v>0</v>
      </c>
      <c r="H19" s="95">
        <v>0</v>
      </c>
      <c r="I19" s="94">
        <v>0</v>
      </c>
      <c r="J19" s="95">
        <v>0</v>
      </c>
      <c r="K19" s="95">
        <v>0</v>
      </c>
    </row>
    <row r="20" spans="1:11">
      <c r="A20" s="113" t="s">
        <v>114</v>
      </c>
      <c r="B20" s="113" t="s">
        <v>115</v>
      </c>
      <c r="C20" s="94">
        <v>2661</v>
      </c>
      <c r="D20" s="95">
        <v>9163.6</v>
      </c>
      <c r="E20" s="95">
        <v>3443.7</v>
      </c>
      <c r="F20" s="94">
        <v>0</v>
      </c>
      <c r="G20" s="95">
        <v>0</v>
      </c>
      <c r="H20" s="95">
        <v>0</v>
      </c>
      <c r="I20" s="94">
        <v>0</v>
      </c>
      <c r="J20" s="95">
        <v>0</v>
      </c>
      <c r="K20" s="95">
        <v>0</v>
      </c>
    </row>
    <row r="21" spans="1:11">
      <c r="A21" s="113" t="s">
        <v>116</v>
      </c>
      <c r="B21" s="113" t="s">
        <v>117</v>
      </c>
      <c r="C21" s="94">
        <v>2884</v>
      </c>
      <c r="D21" s="95">
        <v>9181.7999999999993</v>
      </c>
      <c r="E21" s="95">
        <v>3183.7</v>
      </c>
      <c r="F21" s="94">
        <v>0</v>
      </c>
      <c r="G21" s="95">
        <v>0</v>
      </c>
      <c r="H21" s="95">
        <v>0</v>
      </c>
      <c r="I21" s="94">
        <v>0</v>
      </c>
      <c r="J21" s="95">
        <v>0</v>
      </c>
      <c r="K21" s="95">
        <v>0</v>
      </c>
    </row>
    <row r="22" spans="1:11">
      <c r="A22" s="113" t="s">
        <v>118</v>
      </c>
      <c r="B22" s="113" t="s">
        <v>119</v>
      </c>
      <c r="C22" s="94">
        <v>4751</v>
      </c>
      <c r="D22" s="95">
        <v>15694.3</v>
      </c>
      <c r="E22" s="95">
        <v>3303.4</v>
      </c>
      <c r="F22" s="94">
        <v>0</v>
      </c>
      <c r="G22" s="95">
        <v>0</v>
      </c>
      <c r="H22" s="95">
        <v>0</v>
      </c>
      <c r="I22" s="94">
        <v>0</v>
      </c>
      <c r="J22" s="95">
        <v>0</v>
      </c>
      <c r="K22" s="95">
        <v>0</v>
      </c>
    </row>
    <row r="23" spans="1:11">
      <c r="A23" s="113" t="s">
        <v>120</v>
      </c>
      <c r="B23" s="113" t="s">
        <v>121</v>
      </c>
      <c r="C23" s="94">
        <v>2922</v>
      </c>
      <c r="D23" s="95">
        <v>10223.6</v>
      </c>
      <c r="E23" s="95">
        <v>3498.8</v>
      </c>
      <c r="F23" s="94">
        <v>0</v>
      </c>
      <c r="G23" s="95">
        <v>0</v>
      </c>
      <c r="H23" s="95">
        <v>0</v>
      </c>
      <c r="I23" s="94">
        <v>0</v>
      </c>
      <c r="J23" s="95">
        <v>0</v>
      </c>
      <c r="K23" s="95">
        <v>0</v>
      </c>
    </row>
    <row r="24" spans="1:11">
      <c r="A24" s="113" t="s">
        <v>122</v>
      </c>
      <c r="B24" s="113" t="s">
        <v>123</v>
      </c>
      <c r="C24" s="94">
        <v>4190</v>
      </c>
      <c r="D24" s="95">
        <v>14074.9</v>
      </c>
      <c r="E24" s="95">
        <v>3359.2</v>
      </c>
      <c r="F24" s="94">
        <v>0</v>
      </c>
      <c r="G24" s="95">
        <v>0</v>
      </c>
      <c r="H24" s="95">
        <v>0</v>
      </c>
      <c r="I24" s="94">
        <v>0</v>
      </c>
      <c r="J24" s="95">
        <v>0</v>
      </c>
      <c r="K24" s="95">
        <v>0</v>
      </c>
    </row>
    <row r="25" spans="1:11">
      <c r="A25" s="113" t="s">
        <v>124</v>
      </c>
      <c r="B25" s="113" t="s">
        <v>125</v>
      </c>
      <c r="C25" s="94">
        <v>6399</v>
      </c>
      <c r="D25" s="95">
        <v>22021</v>
      </c>
      <c r="E25" s="95">
        <v>3441.3</v>
      </c>
      <c r="F25" s="94">
        <v>0</v>
      </c>
      <c r="G25" s="95">
        <v>0</v>
      </c>
      <c r="H25" s="95">
        <v>0</v>
      </c>
      <c r="I25" s="94">
        <v>0</v>
      </c>
      <c r="J25" s="95">
        <v>0</v>
      </c>
      <c r="K25" s="95">
        <v>0</v>
      </c>
    </row>
    <row r="26" spans="1:11">
      <c r="A26" s="118" t="s">
        <v>126</v>
      </c>
      <c r="B26" s="119"/>
      <c r="C26" s="94">
        <v>45679</v>
      </c>
      <c r="D26" s="95">
        <v>168201.7</v>
      </c>
      <c r="E26" s="95">
        <v>3682.3</v>
      </c>
      <c r="F26" s="94">
        <v>0</v>
      </c>
      <c r="G26" s="95">
        <v>0</v>
      </c>
      <c r="H26" s="95">
        <v>0</v>
      </c>
      <c r="I26" s="94">
        <v>0</v>
      </c>
      <c r="J26" s="95">
        <v>0</v>
      </c>
      <c r="K26" s="95">
        <v>0</v>
      </c>
    </row>
    <row r="27" spans="1:1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</row>
    <row r="28" spans="1:1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</row>
    <row r="29" spans="1:1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</row>
    <row r="30" spans="1:1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</row>
    <row r="31" spans="1:1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</row>
  </sheetData>
  <mergeCells count="31">
    <mergeCell ref="H16:H17"/>
    <mergeCell ref="I16:I17"/>
    <mergeCell ref="J16:J17"/>
    <mergeCell ref="K16:K17"/>
    <mergeCell ref="A26:B26"/>
    <mergeCell ref="A15:A17"/>
    <mergeCell ref="B15:B17"/>
    <mergeCell ref="C15:E15"/>
    <mergeCell ref="F15:H15"/>
    <mergeCell ref="I15:K15"/>
    <mergeCell ref="C16:C17"/>
    <mergeCell ref="D16:D17"/>
    <mergeCell ref="E16:E17"/>
    <mergeCell ref="F16:F17"/>
    <mergeCell ref="G16:G17"/>
    <mergeCell ref="G3:G4"/>
    <mergeCell ref="H3:H4"/>
    <mergeCell ref="I3:I4"/>
    <mergeCell ref="J3:J4"/>
    <mergeCell ref="K3:K4"/>
    <mergeCell ref="A13:B13"/>
    <mergeCell ref="A1:K1"/>
    <mergeCell ref="A2:A4"/>
    <mergeCell ref="B2:B4"/>
    <mergeCell ref="C2:E2"/>
    <mergeCell ref="F2:H2"/>
    <mergeCell ref="I2:K2"/>
    <mergeCell ref="C3:C4"/>
    <mergeCell ref="D3:D4"/>
    <mergeCell ref="E3:E4"/>
    <mergeCell ref="F3:F4"/>
  </mergeCells>
  <pageMargins left="0.75" right="0.75" top="1" bottom="1" header="0.5" footer="0.5"/>
  <pageSetup paperSize="9" orientation="landscape"/>
  <rowBreaks count="2" manualBreakCount="2">
    <brk id="14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5pf_titul</vt:lpstr>
      <vt:lpstr>5pf</vt:lpstr>
      <vt:lpstr>5pf Контроль</vt:lpstr>
      <vt:lpstr>Додаток 1</vt:lpstr>
      <vt:lpstr>Додаток 2</vt:lpstr>
      <vt:lpstr>Додаток 3</vt:lpstr>
      <vt:lpstr>5pf_titul (раб)</vt:lpstr>
      <vt:lpstr>5pf (раб)</vt:lpstr>
      <vt:lpstr>5pf (раб) Контроль</vt:lpstr>
      <vt:lpstr>Додаток 1 (раб)</vt:lpstr>
      <vt:lpstr>Додаток 2 (раб)</vt:lpstr>
      <vt:lpstr>Додаток 3 (раб)</vt:lpstr>
      <vt:lpstr>'5pf'!Заголовки_для_печати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Прокопенко Т.І.</dc:creator>
  <cp:lastModifiedBy>sd</cp:lastModifiedBy>
  <cp:lastPrinted>2016-10-18T14:19:06Z</cp:lastPrinted>
  <dcterms:created xsi:type="dcterms:W3CDTF">2022-10-04T09:23:01Z</dcterms:created>
  <dcterms:modified xsi:type="dcterms:W3CDTF">2022-10-04T09:23:01Z</dcterms:modified>
</cp:coreProperties>
</file>