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435" tabRatio="902" firstSheet="1" activeTab="1"/>
  </bookViews>
  <sheets>
    <sheet name="5pf_titul" sheetId="1" r:id="rId1"/>
    <sheet name="5pf" sheetId="2" r:id="rId2"/>
    <sheet name="5pf Контроль" sheetId="3" r:id="rId3"/>
    <sheet name="Додаток 1" sheetId="4" r:id="rId4"/>
    <sheet name="Додаток 2" sheetId="5" r:id="rId5"/>
    <sheet name="Додаток 3" sheetId="6" r:id="rId6"/>
    <sheet name="5pf_titul (раб)" sheetId="7" r:id="rId7"/>
    <sheet name="5pf (раб)" sheetId="8" r:id="rId8"/>
    <sheet name="5pf (раб) Контроль" sheetId="9" r:id="rId9"/>
    <sheet name="Додаток 1 (раб)" sheetId="10" r:id="rId10"/>
    <sheet name="Додаток 2 (раб)" sheetId="11" r:id="rId11"/>
    <sheet name="Додаток 3 (раб)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_xlnm.Print_Titles" localSheetId="1">'5pf'!$3:$3</definedName>
    <definedName name="_xlnm.Print_Titles" localSheetId="7">'[4]5pf (rab)'!$3:$3</definedName>
  </definedNames>
  <calcPr calcId="125725" refMode="R1C1"/>
</workbook>
</file>

<file path=xl/calcChain.xml><?xml version="1.0" encoding="utf-8"?>
<calcChain xmlns="http://schemas.openxmlformats.org/spreadsheetml/2006/main">
  <c r="F12" i="9"/>
  <c r="G12" s="1"/>
  <c r="C12"/>
  <c r="F11"/>
  <c r="C11"/>
  <c r="F10"/>
  <c r="C10"/>
  <c r="F9"/>
  <c r="G9" s="1"/>
  <c r="C9"/>
  <c r="F6"/>
  <c r="C6"/>
  <c r="F5"/>
  <c r="C5"/>
  <c r="F4"/>
  <c r="C4"/>
  <c r="F3"/>
  <c r="G3" s="1"/>
  <c r="C3"/>
  <c r="F26" i="8"/>
  <c r="F25"/>
  <c r="F24"/>
  <c r="F23"/>
  <c r="F22"/>
  <c r="F21"/>
  <c r="F20"/>
  <c r="F19"/>
  <c r="F18"/>
  <c r="F17"/>
  <c r="F15"/>
  <c r="F14"/>
  <c r="F13"/>
  <c r="F12"/>
  <c r="F11"/>
  <c r="F10"/>
  <c r="F9"/>
  <c r="F8"/>
  <c r="F7"/>
  <c r="F6"/>
  <c r="F5"/>
  <c r="F4"/>
  <c r="F13" i="3"/>
  <c r="G13" s="1"/>
  <c r="C13"/>
  <c r="F12"/>
  <c r="C12"/>
  <c r="F11"/>
  <c r="C11"/>
  <c r="F10"/>
  <c r="C10"/>
  <c r="F9"/>
  <c r="G9" s="1"/>
  <c r="C9"/>
  <c r="F7"/>
  <c r="G7" s="1"/>
  <c r="C7"/>
  <c r="F6"/>
  <c r="G6" s="1"/>
  <c r="C6"/>
  <c r="F5"/>
  <c r="C5"/>
  <c r="F4"/>
  <c r="G4" s="1"/>
  <c r="C4"/>
  <c r="F3"/>
  <c r="C3"/>
  <c r="F65" i="10"/>
  <c r="C65"/>
  <c r="G10" i="9"/>
  <c r="G6"/>
  <c r="G4"/>
  <c r="G26" i="8"/>
  <c r="G25"/>
  <c r="K24"/>
  <c r="J24"/>
  <c r="I24"/>
  <c r="H24"/>
  <c r="G24"/>
  <c r="G23"/>
  <c r="G22"/>
  <c r="G21"/>
  <c r="G20"/>
  <c r="G19"/>
  <c r="I18"/>
  <c r="K18" s="1"/>
  <c r="H18"/>
  <c r="J18" s="1"/>
  <c r="G18"/>
  <c r="G17"/>
  <c r="G15"/>
  <c r="G14"/>
  <c r="G13"/>
  <c r="G12"/>
  <c r="G11"/>
  <c r="G10"/>
  <c r="G9"/>
  <c r="G8"/>
  <c r="G7"/>
  <c r="G6"/>
  <c r="G5"/>
  <c r="I4"/>
  <c r="K4" s="1"/>
  <c r="H4"/>
  <c r="J4" s="1"/>
  <c r="G4"/>
  <c r="K5" i="6"/>
  <c r="G12" i="3"/>
  <c r="G11"/>
  <c r="G10"/>
  <c r="G5"/>
  <c r="G3"/>
  <c r="I24" i="2"/>
  <c r="G24"/>
  <c r="F24"/>
  <c r="H24" s="1"/>
  <c r="H18"/>
  <c r="G18"/>
  <c r="I18" s="1"/>
  <c r="F18"/>
  <c r="I4"/>
  <c r="G4"/>
  <c r="F4"/>
  <c r="H4" s="1"/>
  <c r="G5" i="9" l="1"/>
  <c r="G11"/>
</calcChain>
</file>

<file path=xl/sharedStrings.xml><?xml version="1.0" encoding="utf-8"?>
<sst xmlns="http://schemas.openxmlformats.org/spreadsheetml/2006/main" count="850" uniqueCount="146">
  <si>
    <t xml:space="preserve">Державне статистичне спостереження </t>
  </si>
  <si>
    <t>ЗВІТ
про розподіл пенсіонерів за розмірами призначених місячних пенсій</t>
  </si>
  <si>
    <t xml:space="preserve">на </t>
  </si>
  <si>
    <t>31.07.2024</t>
  </si>
  <si>
    <t>Подають:</t>
  </si>
  <si>
    <t>Терміни подання</t>
  </si>
  <si>
    <t xml:space="preserve">Форма № 5-ПФ
</t>
  </si>
  <si>
    <t>Управління Пенсійного фонду України в районах, містах і районах у містах</t>
  </si>
  <si>
    <t xml:space="preserve">ЗАТВЕРДЖЕНО
Наказ Пенсійного фонду України
та Державного комітету статистики України
від 29.12.2003 р. № 127/471
</t>
  </si>
  <si>
    <t>– головним управлінням Пенсійного фонду України в Автономній Республіці Крим, областях, містах Києві та Севастополі</t>
  </si>
  <si>
    <t>2 числа після звітного періоду</t>
  </si>
  <si>
    <t>– районним,міським відділам статистики</t>
  </si>
  <si>
    <t>Головні управління Пенсійного фонду України в Автономній Республіці Крим, областях, містах Києві та Севастополі</t>
  </si>
  <si>
    <t>– Пенсійному фонду України</t>
  </si>
  <si>
    <t>5 числа після звітного періоду</t>
  </si>
  <si>
    <t>– головному управлінню статистики в Автономній Республіці Крим, обласним, Київському та Севастопольському міським управлінням статистики зведену інформацію по регіону та районах</t>
  </si>
  <si>
    <t>Квартальна</t>
  </si>
  <si>
    <t>Пенсійний фонд України зведену інформацію по Україні та регіонах</t>
  </si>
  <si>
    <t>8 числа після звітного періоду</t>
  </si>
  <si>
    <t>– Державному комітету статистики України</t>
  </si>
  <si>
    <t>Найменування організації-складача інформації</t>
  </si>
  <si>
    <t>Головне управління ПФУ в Тернопільській області</t>
  </si>
  <si>
    <t>Поштова адреса</t>
  </si>
  <si>
    <t>Код форми документа за ДКУД</t>
  </si>
  <si>
    <t>Коди організації-складача</t>
  </si>
  <si>
    <t>за ЄДРПОУ</t>
  </si>
  <si>
    <t>території (КОАТУУ)</t>
  </si>
  <si>
    <t>виду економічної діяльності (КВЕД)</t>
  </si>
  <si>
    <t>форми власності (КФВ)</t>
  </si>
  <si>
    <t>організаційно-правової форми господарювання (КОПФГ)</t>
  </si>
  <si>
    <t>міністерства, іншого центрального органу, якому підпорядкована організація складач інформації (СПОДУ)*</t>
  </si>
  <si>
    <t>КС</t>
  </si>
  <si>
    <t>* тільки для підприємств державної форми власності</t>
  </si>
  <si>
    <t>Назва показників</t>
  </si>
  <si>
    <t>№№ рядків</t>
  </si>
  <si>
    <t>Чисельність пенсіонерів усіх категорій (осіб)</t>
  </si>
  <si>
    <t>Сума призначених пенсій з цільовою грошовою допомогою з урахуванням індексації, 
(тис.грн.)</t>
  </si>
  <si>
    <t>Середні розімри призначених пенсій з цільовою грошовою допомогою з урахуванням індексації, 
(грн.коп.)
(гр.2:гр.1)</t>
  </si>
  <si>
    <t>А</t>
  </si>
  <si>
    <t>Б</t>
  </si>
  <si>
    <t>Всього пенсіонерів (02-22)
 у тому числi одержують пенсії у загальній сумі:</t>
  </si>
  <si>
    <t>01</t>
  </si>
  <si>
    <t>до 800 грн. Включно</t>
  </si>
  <si>
    <t>02</t>
  </si>
  <si>
    <t>від 801 грн. до 1000 грн.</t>
  </si>
  <si>
    <t>03</t>
  </si>
  <si>
    <t>від 1001 грн. до 1100 грн.</t>
  </si>
  <si>
    <t>04</t>
  </si>
  <si>
    <t>від 1101 грн. до 1200 грн.</t>
  </si>
  <si>
    <t>05</t>
  </si>
  <si>
    <t>від 1201 грн. до 1300 грн.</t>
  </si>
  <si>
    <t>06</t>
  </si>
  <si>
    <t>від 1301 грн. до 1400 грн.</t>
  </si>
  <si>
    <t>07</t>
  </si>
  <si>
    <t>від 1401 грн. до 1500 грн.</t>
  </si>
  <si>
    <t>08</t>
  </si>
  <si>
    <t>від 1501 грн. до 2000 грн.</t>
  </si>
  <si>
    <t>09</t>
  </si>
  <si>
    <t>від 2001 грн. до 3000 грн.</t>
  </si>
  <si>
    <t>10</t>
  </si>
  <si>
    <t>від 3001 грн. до 4000 грн.</t>
  </si>
  <si>
    <t>11</t>
  </si>
  <si>
    <t>від 4001 грн. до 5000 грн.</t>
  </si>
  <si>
    <t>12</t>
  </si>
  <si>
    <t>від 5001 грн. до 10000 грн.</t>
  </si>
  <si>
    <t>13</t>
  </si>
  <si>
    <t>понад 10000 грн.</t>
  </si>
  <si>
    <t>14</t>
  </si>
  <si>
    <t>Із загального числа пенсіонерів (рядок 01) одержують пенсію:
- за віком</t>
  </si>
  <si>
    <t>15</t>
  </si>
  <si>
    <t>- по інвалідності</t>
  </si>
  <si>
    <t>16</t>
  </si>
  <si>
    <t>- у разі втрати годувальника</t>
  </si>
  <si>
    <t>17</t>
  </si>
  <si>
    <t>- за вислугу років</t>
  </si>
  <si>
    <t>18</t>
  </si>
  <si>
    <t>- соціальні пенсії</t>
  </si>
  <si>
    <t>19</t>
  </si>
  <si>
    <t>- довічне утримання суддів</t>
  </si>
  <si>
    <t>20</t>
  </si>
  <si>
    <t>Із загального числапенсіонерів (рядок 01) одержують пенсію:
- нижче прожиткового мінімуму</t>
  </si>
  <si>
    <t>21</t>
  </si>
  <si>
    <t>- у розмірі прожиткового мінімуму</t>
  </si>
  <si>
    <t>22</t>
  </si>
  <si>
    <t>- вище прожиткового мінімуму</t>
  </si>
  <si>
    <t>23</t>
  </si>
  <si>
    <t xml:space="preserve"> Із загального числа пенсіонерів (рядок 01) -  працюючі пенсіонери</t>
  </si>
  <si>
    <t>24</t>
  </si>
  <si>
    <t>Довідково: ті які працюють на спец посадах «виплата пенсій припинена»</t>
  </si>
  <si>
    <t>25</t>
  </si>
  <si>
    <t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</si>
  <si>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>Виконавець _________________________________
(прізвище, номер телефону)</t>
  </si>
  <si>
    <t>Керівник _________________________
(підпис) (прізвище, ініціали)</t>
  </si>
  <si>
    <t>"___" __________________ 20     р.</t>
  </si>
  <si>
    <t>Чисельність</t>
  </si>
  <si>
    <t>Результат</t>
  </si>
  <si>
    <t>=</t>
  </si>
  <si>
    <t>02-14</t>
  </si>
  <si>
    <t>15-20</t>
  </si>
  <si>
    <t>21-23</t>
  </si>
  <si>
    <t>&lt;=</t>
  </si>
  <si>
    <t>25(Раб)</t>
  </si>
  <si>
    <t>Сума</t>
  </si>
  <si>
    <t xml:space="preserve">Розподіл пенсіонерів за розмірами призначених місячних пенсій </t>
  </si>
  <si>
    <t>№ п/п</t>
  </si>
  <si>
    <t>Регіони</t>
  </si>
  <si>
    <t>Пенсіонери, всього</t>
  </si>
  <si>
    <t>Чисельність пенсіонерів, всього</t>
  </si>
  <si>
    <t>Сума призначених місячних пенсій, тис.грн.</t>
  </si>
  <si>
    <t>Середній розмір пенсії, грн.коп.</t>
  </si>
  <si>
    <t>1</t>
  </si>
  <si>
    <t>ГУ ПФУ в Тернопільській області (Тернопільське ОУ)</t>
  </si>
  <si>
    <t>2</t>
  </si>
  <si>
    <t>ГУ ПФУ в Тернопільській області (Бережанське ОУ)</t>
  </si>
  <si>
    <t>3</t>
  </si>
  <si>
    <t>ГУ ПФУ в Тернопільській області (Бучацьке ОУ)</t>
  </si>
  <si>
    <t>4</t>
  </si>
  <si>
    <t>ГУ ПФУ в Тернопільській області (Козівське ОУ)</t>
  </si>
  <si>
    <t>5</t>
  </si>
  <si>
    <t>ГУ ПФУ в Тернопільській області (Лановецьке ОУ)</t>
  </si>
  <si>
    <t>6</t>
  </si>
  <si>
    <t>ГУ ПФУ в Тернопільській області (Кременецьке ОУ)</t>
  </si>
  <si>
    <t>7</t>
  </si>
  <si>
    <t>ГУ ПФУ в Тернопільській області (Теребовлянське ОУ)</t>
  </si>
  <si>
    <t>8</t>
  </si>
  <si>
    <t>ГУ ПФУ в Тернопільській області (Чортківське ОУ)</t>
  </si>
  <si>
    <t>Всього</t>
  </si>
  <si>
    <t>Розподіл пенсіонерів за видами призначених місячних пенсій</t>
  </si>
  <si>
    <t xml:space="preserve"> за віком</t>
  </si>
  <si>
    <t>по інвалідності</t>
  </si>
  <si>
    <t>у разі втрати годувальника</t>
  </si>
  <si>
    <t>за вислугу років</t>
  </si>
  <si>
    <t>соціальні пенсії</t>
  </si>
  <si>
    <t>довічне утримання суддів</t>
  </si>
  <si>
    <t>Розподіл пенсіонерів за розмірами призначених пенсій відносно прожиткового мінімуму для осіб, які втратили працездатність</t>
  </si>
  <si>
    <t xml:space="preserve">нижче прожиткового мінімуму </t>
  </si>
  <si>
    <t>у розмірі прожиткового мінімуму</t>
  </si>
  <si>
    <t>вище прожиткового мінімуму</t>
  </si>
  <si>
    <t>Із загального числа пенсіонерів (рядок 01) -  працюючі пенсіонери</t>
  </si>
  <si>
    <t>ЗВІТ
про розподіл працюючих пенсіонерів за розмірами призначених місячних пенсій</t>
  </si>
  <si>
    <r>
      <t xml:space="preserve">Чисельність </t>
    </r>
    <r>
      <rPr>
        <b/>
        <u/>
        <sz val="8"/>
        <rFont val="Times New Roman"/>
        <charset val="204"/>
      </rPr>
      <t>працюючих</t>
    </r>
    <r>
      <rPr>
        <sz val="8"/>
        <rFont val="Times New Roman"/>
        <charset val="204"/>
      </rPr>
      <t xml:space="preserve"> пенсіонерів усіх категорій (осіб)</t>
    </r>
  </si>
  <si>
    <t xml:space="preserve"> Із загального числа пенсіонерів (рядок 01) -  працюючі пенсіонери(85%  признач.розміру)</t>
  </si>
  <si>
    <t xml:space="preserve">Розподіл працюючих пенсіонерів за розмірами призначених місячних пенсій </t>
  </si>
  <si>
    <t>Розподіл працюючих пенсіонерів за видами призначених місячних пенсій</t>
  </si>
  <si>
    <t>Розподіл працюючих пенсіонерів за розмірами призначених пенсій відносно прожиткового мінімуму для осіб, які втратили працездатність</t>
  </si>
  <si>
    <t>Із загального числа пенсіонерів (рядок 01) -  працюючі пенсіонери(85% признач. розм.)</t>
  </si>
</sst>
</file>

<file path=xl/styles.xml><?xml version="1.0" encoding="utf-8"?>
<styleSheet xmlns="http://schemas.openxmlformats.org/spreadsheetml/2006/main">
  <numFmts count="4">
    <numFmt numFmtId="43" formatCode="_-* #,##0.00\ _₴_-;\-* #,##0.00\ _₴_-;_-* &quot;-&quot;??\ _₴_-;_-@_-"/>
    <numFmt numFmtId="168" formatCode="0.0"/>
    <numFmt numFmtId="169" formatCode="#,##0.0"/>
    <numFmt numFmtId="170" formatCode="0.000"/>
  </numFmts>
  <fonts count="30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charset val="204"/>
    </font>
    <font>
      <sz val="8"/>
      <color indexed="10"/>
      <name val="Times New Roman"/>
      <charset val="204"/>
    </font>
    <font>
      <sz val="10"/>
      <color indexed="8"/>
      <name val="Tahoma"/>
    </font>
    <font>
      <sz val="8"/>
      <color indexed="10"/>
      <name val="Times New Roman"/>
      <family val="1"/>
      <charset val="204"/>
    </font>
    <font>
      <sz val="10"/>
      <color indexed="10"/>
      <name val="Times New Roman"/>
      <charset val="204"/>
    </font>
    <font>
      <b/>
      <u/>
      <sz val="8"/>
      <name val="Times New Roman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43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3">
    <xf numFmtId="0" fontId="0" fillId="0" borderId="0" xfId="0"/>
    <xf numFmtId="0" fontId="19" fillId="0" borderId="0" xfId="0" applyFont="1" applyAlignment="1">
      <alignment horizontal="center"/>
    </xf>
    <xf numFmtId="0" fontId="18" fillId="0" borderId="0" xfId="0" applyFont="1"/>
    <xf numFmtId="0" fontId="23" fillId="0" borderId="0" xfId="0" applyFont="1" applyAlignment="1">
      <alignment horizontal="center" wrapText="1"/>
    </xf>
    <xf numFmtId="0" fontId="23" fillId="0" borderId="0" xfId="0" applyFont="1" applyAlignment="1"/>
    <xf numFmtId="49" fontId="23" fillId="0" borderId="0" xfId="0" applyNumberFormat="1" applyFont="1" applyAlignment="1">
      <alignment horizontal="right"/>
    </xf>
    <xf numFmtId="49" fontId="23" fillId="0" borderId="0" xfId="0" applyNumberFormat="1" applyFont="1" applyAlignment="1">
      <alignment horizontal="left"/>
    </xf>
    <xf numFmtId="0" fontId="23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Border="1" applyAlignment="1"/>
    <xf numFmtId="0" fontId="0" fillId="0" borderId="0" xfId="0" applyAlignment="1"/>
    <xf numFmtId="0" fontId="18" fillId="0" borderId="12" xfId="0" applyFont="1" applyBorder="1" applyAlignment="1">
      <alignment vertical="top" wrapText="1"/>
    </xf>
    <xf numFmtId="0" fontId="18" fillId="0" borderId="14" xfId="0" applyFont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8" fillId="0" borderId="10" xfId="0" applyFont="1" applyBorder="1" applyAlignment="1">
      <alignment wrapText="1"/>
    </xf>
    <xf numFmtId="0" fontId="18" fillId="0" borderId="11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20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18" fillId="0" borderId="15" xfId="0" applyFont="1" applyBorder="1" applyAlignment="1">
      <alignment horizontal="left" vertical="top" wrapText="1" indent="1"/>
    </xf>
    <xf numFmtId="0" fontId="18" fillId="0" borderId="17" xfId="0" applyFont="1" applyBorder="1" applyAlignment="1">
      <alignment horizontal="left" vertical="top" wrapText="1" indent="1"/>
    </xf>
    <xf numFmtId="0" fontId="18" fillId="0" borderId="16" xfId="0" applyFont="1" applyBorder="1" applyAlignment="1">
      <alignment horizontal="left" vertical="top" wrapText="1" indent="1"/>
    </xf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0" fontId="18" fillId="0" borderId="2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18" fillId="0" borderId="15" xfId="0" applyFont="1" applyBorder="1" applyAlignment="1">
      <alignment vertical="top" wrapText="1"/>
    </xf>
    <xf numFmtId="0" fontId="18" fillId="0" borderId="17" xfId="0" applyFont="1" applyBorder="1" applyAlignment="1">
      <alignment vertical="top" wrapText="1"/>
    </xf>
    <xf numFmtId="0" fontId="18" fillId="0" borderId="16" xfId="0" applyFont="1" applyBorder="1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18" fillId="0" borderId="10" xfId="0" applyFont="1" applyBorder="1" applyAlignment="1">
      <alignment horizontal="center" wrapText="1"/>
    </xf>
    <xf numFmtId="0" fontId="0" fillId="0" borderId="0" xfId="0" applyProtection="1">
      <protection locked="0"/>
    </xf>
    <xf numFmtId="0" fontId="19" fillId="0" borderId="21" xfId="0" applyFont="1" applyBorder="1" applyAlignment="1" applyProtection="1">
      <alignment vertical="top" wrapText="1"/>
      <protection locked="0"/>
    </xf>
    <xf numFmtId="0" fontId="19" fillId="0" borderId="22" xfId="0" applyFont="1" applyBorder="1" applyAlignment="1" applyProtection="1">
      <alignment vertical="top" wrapText="1"/>
      <protection locked="0"/>
    </xf>
    <xf numFmtId="0" fontId="19" fillId="0" borderId="23" xfId="0" applyFont="1" applyBorder="1" applyAlignment="1" applyProtection="1">
      <alignment vertical="top" wrapText="1"/>
      <protection locked="0"/>
    </xf>
    <xf numFmtId="0" fontId="20" fillId="0" borderId="21" xfId="0" applyFont="1" applyBorder="1" applyAlignment="1" applyProtection="1">
      <alignment vertical="top" wrapText="1"/>
      <protection locked="0"/>
    </xf>
    <xf numFmtId="0" fontId="20" fillId="0" borderId="22" xfId="0" applyFont="1" applyBorder="1" applyAlignment="1" applyProtection="1">
      <alignment vertical="top" wrapText="1"/>
      <protection locked="0"/>
    </xf>
    <xf numFmtId="0" fontId="20" fillId="0" borderId="23" xfId="0" applyFont="1" applyBorder="1" applyAlignment="1" applyProtection="1">
      <alignment vertical="top" wrapText="1"/>
      <protection locked="0"/>
    </xf>
    <xf numFmtId="0" fontId="18" fillId="0" borderId="21" xfId="0" applyFont="1" applyBorder="1" applyAlignment="1" applyProtection="1">
      <alignment vertical="top" wrapText="1"/>
      <protection locked="0"/>
    </xf>
    <xf numFmtId="0" fontId="18" fillId="0" borderId="22" xfId="0" applyFont="1" applyBorder="1" applyAlignment="1" applyProtection="1">
      <alignment vertical="top" wrapText="1"/>
      <protection locked="0"/>
    </xf>
    <xf numFmtId="0" fontId="18" fillId="0" borderId="23" xfId="0" applyFont="1" applyBorder="1" applyAlignment="1" applyProtection="1">
      <alignment vertical="top" wrapText="1"/>
      <protection locked="0"/>
    </xf>
    <xf numFmtId="0" fontId="18" fillId="0" borderId="10" xfId="0" applyFont="1" applyBorder="1" applyAlignment="1" applyProtection="1">
      <alignment horizontal="center" vertical="top" wrapText="1"/>
      <protection locked="0"/>
    </xf>
    <xf numFmtId="0" fontId="18" fillId="0" borderId="18" xfId="0" applyFont="1" applyBorder="1" applyAlignment="1" applyProtection="1">
      <alignment horizontal="center" vertical="top" wrapText="1"/>
      <protection locked="0"/>
    </xf>
    <xf numFmtId="0" fontId="18" fillId="0" borderId="21" xfId="0" applyFont="1" applyBorder="1" applyAlignment="1" applyProtection="1">
      <alignment horizontal="center" vertical="top" wrapText="1"/>
      <protection locked="0"/>
    </xf>
    <xf numFmtId="0" fontId="18" fillId="0" borderId="22" xfId="0" applyFont="1" applyBorder="1" applyAlignment="1" applyProtection="1">
      <alignment horizontal="center" vertical="top" wrapText="1"/>
      <protection locked="0"/>
    </xf>
    <xf numFmtId="0" fontId="18" fillId="0" borderId="23" xfId="0" applyFont="1" applyBorder="1" applyAlignment="1" applyProtection="1">
      <alignment horizontal="center" vertical="top" wrapText="1"/>
      <protection locked="0"/>
    </xf>
    <xf numFmtId="0" fontId="18" fillId="0" borderId="17" xfId="0" applyFont="1" applyBorder="1" applyAlignment="1" applyProtection="1">
      <alignment horizontal="center" vertical="top" wrapText="1"/>
      <protection locked="0"/>
    </xf>
    <xf numFmtId="1" fontId="0" fillId="0" borderId="0" xfId="0" applyNumberFormat="1" applyAlignment="1" applyProtection="1">
      <alignment horizontal="right"/>
      <protection locked="0"/>
    </xf>
    <xf numFmtId="1" fontId="18" fillId="0" borderId="18" xfId="0" applyNumberFormat="1" applyFont="1" applyBorder="1" applyAlignment="1" applyProtection="1">
      <alignment horizontal="right" vertical="top" wrapText="1"/>
      <protection locked="0"/>
    </xf>
    <xf numFmtId="1" fontId="18" fillId="0" borderId="17" xfId="0" applyNumberFormat="1" applyFont="1" applyBorder="1" applyAlignment="1" applyProtection="1">
      <alignment horizontal="right" vertical="top" wrapText="1"/>
      <protection locked="0"/>
    </xf>
    <xf numFmtId="0" fontId="18" fillId="0" borderId="19" xfId="0" applyFont="1" applyBorder="1" applyAlignment="1" applyProtection="1">
      <alignment horizontal="center" wrapText="1"/>
      <protection locked="0"/>
    </xf>
    <xf numFmtId="1" fontId="18" fillId="0" borderId="17" xfId="0" applyNumberFormat="1" applyFont="1" applyBorder="1" applyAlignment="1" applyProtection="1">
      <alignment horizontal="left" vertical="top" wrapText="1"/>
      <protection locked="0"/>
    </xf>
    <xf numFmtId="0" fontId="18" fillId="0" borderId="14" xfId="0" applyFont="1" applyBorder="1" applyProtection="1">
      <protection locked="0"/>
    </xf>
    <xf numFmtId="0" fontId="24" fillId="0" borderId="0" xfId="0" applyFont="1"/>
    <xf numFmtId="49" fontId="24" fillId="0" borderId="0" xfId="0" applyNumberFormat="1" applyFont="1" applyAlignment="1">
      <alignment wrapText="1"/>
    </xf>
    <xf numFmtId="49" fontId="24" fillId="0" borderId="0" xfId="0" applyNumberFormat="1" applyFont="1" applyAlignment="1">
      <alignment horizontal="center"/>
    </xf>
    <xf numFmtId="3" fontId="24" fillId="0" borderId="0" xfId="0" applyNumberFormat="1" applyFont="1"/>
    <xf numFmtId="4" fontId="24" fillId="0" borderId="0" xfId="0" applyNumberFormat="1" applyFont="1"/>
    <xf numFmtId="0" fontId="25" fillId="0" borderId="0" xfId="0" applyFont="1"/>
    <xf numFmtId="0" fontId="24" fillId="0" borderId="0" xfId="0" applyFont="1" applyAlignment="1">
      <alignment horizontal="left" vertical="top" wrapText="1"/>
    </xf>
    <xf numFmtId="49" fontId="24" fillId="0" borderId="24" xfId="0" applyNumberFormat="1" applyFont="1" applyBorder="1" applyAlignment="1">
      <alignment horizontal="center" vertical="center" wrapText="1"/>
    </xf>
    <xf numFmtId="49" fontId="24" fillId="0" borderId="24" xfId="0" applyNumberFormat="1" applyFont="1" applyBorder="1" applyAlignment="1">
      <alignment horizontal="center" vertical="top" wrapText="1"/>
    </xf>
    <xf numFmtId="3" fontId="24" fillId="0" borderId="25" xfId="0" applyNumberFormat="1" applyFont="1" applyBorder="1" applyAlignment="1">
      <alignment horizontal="center" vertical="top" wrapText="1"/>
    </xf>
    <xf numFmtId="4" fontId="24" fillId="0" borderId="26" xfId="0" applyNumberFormat="1" applyFont="1" applyBorder="1" applyAlignment="1">
      <alignment horizontal="center" vertical="top" wrapText="1"/>
    </xf>
    <xf numFmtId="4" fontId="24" fillId="0" borderId="25" xfId="0" applyNumberFormat="1" applyFont="1" applyBorder="1" applyAlignment="1">
      <alignment horizontal="center" vertical="top" wrapText="1"/>
    </xf>
    <xf numFmtId="0" fontId="25" fillId="0" borderId="0" xfId="0" applyFont="1" applyAlignment="1">
      <alignment horizontal="left" vertical="top" wrapText="1"/>
    </xf>
    <xf numFmtId="1" fontId="24" fillId="0" borderId="0" xfId="0" applyNumberFormat="1" applyFont="1"/>
    <xf numFmtId="49" fontId="24" fillId="0" borderId="25" xfId="0" applyNumberFormat="1" applyFont="1" applyBorder="1" applyAlignment="1">
      <alignment horizontal="center" wrapText="1"/>
    </xf>
    <xf numFmtId="49" fontId="24" fillId="0" borderId="25" xfId="0" applyNumberFormat="1" applyFont="1" applyBorder="1" applyAlignment="1">
      <alignment horizontal="center"/>
    </xf>
    <xf numFmtId="1" fontId="24" fillId="0" borderId="25" xfId="0" applyNumberFormat="1" applyFont="1" applyBorder="1" applyAlignment="1">
      <alignment horizontal="center"/>
    </xf>
    <xf numFmtId="1" fontId="25" fillId="0" borderId="0" xfId="0" applyNumberFormat="1" applyFont="1"/>
    <xf numFmtId="49" fontId="24" fillId="0" borderId="25" xfId="0" applyNumberFormat="1" applyFont="1" applyBorder="1" applyAlignment="1">
      <alignment wrapText="1"/>
    </xf>
    <xf numFmtId="0" fontId="26" fillId="0" borderId="25" xfId="0" applyFont="1" applyFill="1" applyBorder="1" applyAlignment="1">
      <alignment horizontal="center" vertical="center" wrapText="1"/>
    </xf>
    <xf numFmtId="3" fontId="25" fillId="0" borderId="0" xfId="0" applyNumberFormat="1" applyFont="1"/>
    <xf numFmtId="4" fontId="25" fillId="0" borderId="0" xfId="0" applyNumberFormat="1" applyFont="1"/>
    <xf numFmtId="2" fontId="24" fillId="0" borderId="0" xfId="0" applyNumberFormat="1" applyFont="1"/>
    <xf numFmtId="49" fontId="21" fillId="0" borderId="25" xfId="0" applyNumberFormat="1" applyFont="1" applyBorder="1" applyAlignment="1">
      <alignment horizontal="center"/>
    </xf>
    <xf numFmtId="3" fontId="21" fillId="0" borderId="25" xfId="0" applyNumberFormat="1" applyFont="1" applyFill="1" applyBorder="1" applyAlignment="1">
      <alignment horizontal="right"/>
    </xf>
    <xf numFmtId="4" fontId="21" fillId="0" borderId="25" xfId="0" applyNumberFormat="1" applyFont="1" applyFill="1" applyBorder="1" applyAlignment="1">
      <alignment horizontal="right"/>
    </xf>
    <xf numFmtId="4" fontId="21" fillId="0" borderId="25" xfId="0" applyNumberFormat="1" applyFont="1" applyBorder="1" applyAlignment="1">
      <alignment horizontal="right"/>
    </xf>
    <xf numFmtId="3" fontId="21" fillId="0" borderId="25" xfId="0" applyNumberFormat="1" applyFont="1" applyBorder="1" applyAlignment="1">
      <alignment horizontal="right"/>
    </xf>
    <xf numFmtId="3" fontId="21" fillId="0" borderId="0" xfId="0" applyNumberFormat="1" applyFont="1"/>
    <xf numFmtId="4" fontId="21" fillId="0" borderId="0" xfId="0" applyNumberFormat="1" applyFont="1"/>
    <xf numFmtId="0" fontId="21" fillId="0" borderId="0" xfId="0" applyFont="1"/>
    <xf numFmtId="49" fontId="24" fillId="0" borderId="27" xfId="0" applyNumberFormat="1" applyFont="1" applyBorder="1" applyAlignment="1">
      <alignment wrapText="1"/>
    </xf>
    <xf numFmtId="49" fontId="21" fillId="0" borderId="27" xfId="0" applyNumberFormat="1" applyFont="1" applyBorder="1" applyAlignment="1">
      <alignment horizontal="center"/>
    </xf>
    <xf numFmtId="3" fontId="21" fillId="0" borderId="27" xfId="0" applyNumberFormat="1" applyFont="1" applyBorder="1" applyAlignment="1">
      <alignment horizontal="right"/>
    </xf>
    <xf numFmtId="4" fontId="21" fillId="0" borderId="27" xfId="0" applyNumberFormat="1" applyFont="1" applyBorder="1" applyAlignment="1">
      <alignment horizontal="right"/>
    </xf>
    <xf numFmtId="0" fontId="21" fillId="0" borderId="0" xfId="0" applyFont="1" applyBorder="1" applyAlignment="1">
      <alignment horizontal="left" vertical="top" wrapText="1"/>
    </xf>
    <xf numFmtId="0" fontId="0" fillId="0" borderId="0" xfId="0" applyAlignment="1">
      <alignment horizontal="right" wrapText="1"/>
    </xf>
    <xf numFmtId="0" fontId="21" fillId="0" borderId="0" xfId="0" applyFont="1" applyFill="1"/>
    <xf numFmtId="0" fontId="22" fillId="0" borderId="0" xfId="0" applyFont="1" applyAlignment="1">
      <alignment horizontal="left"/>
    </xf>
    <xf numFmtId="0" fontId="21" fillId="0" borderId="0" xfId="0" applyFont="1" applyFill="1" applyAlignment="1"/>
    <xf numFmtId="0" fontId="21" fillId="0" borderId="24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3" fontId="21" fillId="0" borderId="0" xfId="0" applyNumberFormat="1" applyFont="1" applyBorder="1" applyAlignment="1">
      <alignment horizontal="left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0" fontId="21" fillId="0" borderId="25" xfId="0" applyFont="1" applyBorder="1"/>
    <xf numFmtId="1" fontId="21" fillId="0" borderId="25" xfId="0" applyNumberFormat="1" applyFont="1" applyFill="1" applyBorder="1" applyAlignment="1">
      <alignment horizontal="right"/>
    </xf>
    <xf numFmtId="2" fontId="21" fillId="0" borderId="25" xfId="0" applyNumberFormat="1" applyFont="1" applyFill="1" applyBorder="1" applyAlignment="1">
      <alignment horizontal="right"/>
    </xf>
    <xf numFmtId="2" fontId="21" fillId="0" borderId="0" xfId="0" applyNumberFormat="1" applyFont="1"/>
    <xf numFmtId="3" fontId="21" fillId="0" borderId="0" xfId="0" applyNumberFormat="1" applyFont="1" applyBorder="1"/>
    <xf numFmtId="0" fontId="22" fillId="0" borderId="26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2" fontId="26" fillId="0" borderId="25" xfId="0" applyNumberFormat="1" applyFont="1" applyFill="1" applyBorder="1" applyAlignment="1">
      <alignment horizontal="center" vertical="center" wrapText="1"/>
    </xf>
    <xf numFmtId="3" fontId="0" fillId="0" borderId="26" xfId="0" applyNumberFormat="1" applyFill="1" applyBorder="1"/>
    <xf numFmtId="4" fontId="0" fillId="0" borderId="30" xfId="0" applyNumberFormat="1" applyFill="1" applyBorder="1"/>
    <xf numFmtId="4" fontId="0" fillId="0" borderId="31" xfId="0" applyNumberFormat="1" applyFill="1" applyBorder="1"/>
    <xf numFmtId="3" fontId="21" fillId="0" borderId="0" xfId="0" applyNumberFormat="1" applyFont="1" applyFill="1"/>
    <xf numFmtId="4" fontId="21" fillId="0" borderId="0" xfId="0" applyNumberFormat="1" applyFont="1" applyFill="1"/>
    <xf numFmtId="0" fontId="21" fillId="0" borderId="0" xfId="0" applyFont="1" applyFill="1" applyBorder="1" applyAlignment="1">
      <alignment horizontal="left" vertical="center" wrapText="1"/>
    </xf>
    <xf numFmtId="2" fontId="21" fillId="0" borderId="0" xfId="0" applyNumberFormat="1" applyFont="1" applyFill="1"/>
    <xf numFmtId="3" fontId="27" fillId="0" borderId="0" xfId="0" applyNumberFormat="1" applyFont="1"/>
    <xf numFmtId="4" fontId="27" fillId="0" borderId="0" xfId="0" applyNumberFormat="1" applyFont="1"/>
    <xf numFmtId="0" fontId="21" fillId="0" borderId="0" xfId="0" applyFont="1" applyAlignment="1"/>
    <xf numFmtId="0" fontId="21" fillId="0" borderId="26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1" fontId="21" fillId="0" borderId="25" xfId="0" applyNumberFormat="1" applyFont="1" applyBorder="1"/>
    <xf numFmtId="2" fontId="21" fillId="0" borderId="25" xfId="0" applyNumberFormat="1" applyFont="1" applyBorder="1"/>
    <xf numFmtId="2" fontId="21" fillId="0" borderId="31" xfId="0" applyNumberFormat="1" applyFont="1" applyBorder="1"/>
    <xf numFmtId="1" fontId="21" fillId="0" borderId="26" xfId="0" applyNumberFormat="1" applyFont="1" applyBorder="1"/>
    <xf numFmtId="2" fontId="21" fillId="0" borderId="25" xfId="0" applyNumberFormat="1" applyFont="1" applyBorder="1" applyAlignment="1">
      <alignment horizontal="right"/>
    </xf>
    <xf numFmtId="2" fontId="0" fillId="0" borderId="25" xfId="0" applyNumberFormat="1" applyBorder="1"/>
    <xf numFmtId="0" fontId="21" fillId="0" borderId="26" xfId="0" applyFont="1" applyBorder="1"/>
    <xf numFmtId="0" fontId="22" fillId="0" borderId="30" xfId="0" applyFont="1" applyBorder="1" applyAlignment="1">
      <alignment horizontal="center"/>
    </xf>
    <xf numFmtId="0" fontId="0" fillId="0" borderId="0" xfId="0" applyFont="1"/>
    <xf numFmtId="0" fontId="28" fillId="0" borderId="0" xfId="0" applyFont="1"/>
    <xf numFmtId="4" fontId="21" fillId="0" borderId="25" xfId="0" applyNumberFormat="1" applyFont="1" applyBorder="1"/>
    <xf numFmtId="4" fontId="21" fillId="0" borderId="31" xfId="0" applyNumberFormat="1" applyFont="1" applyBorder="1"/>
    <xf numFmtId="2" fontId="0" fillId="0" borderId="0" xfId="0" applyNumberFormat="1" applyFont="1"/>
    <xf numFmtId="1" fontId="21" fillId="0" borderId="25" xfId="0" applyNumberFormat="1" applyFont="1" applyBorder="1" applyAlignment="1">
      <alignment horizontal="right"/>
    </xf>
    <xf numFmtId="2" fontId="21" fillId="0" borderId="31" xfId="0" applyNumberFormat="1" applyFont="1" applyBorder="1" applyAlignment="1">
      <alignment horizontal="right"/>
    </xf>
    <xf numFmtId="0" fontId="0" fillId="0" borderId="0" xfId="0" applyNumberFormat="1" applyFont="1" applyFill="1" applyBorder="1" applyAlignment="1" applyProtection="1"/>
    <xf numFmtId="3" fontId="0" fillId="0" borderId="0" xfId="0" applyNumberFormat="1"/>
    <xf numFmtId="4" fontId="0" fillId="0" borderId="0" xfId="0" applyNumberFormat="1"/>
    <xf numFmtId="3" fontId="0" fillId="0" borderId="25" xfId="0" applyNumberFormat="1" applyBorder="1"/>
    <xf numFmtId="168" fontId="21" fillId="0" borderId="25" xfId="0" applyNumberFormat="1" applyFont="1" applyBorder="1" applyAlignment="1">
      <alignment horizontal="right"/>
    </xf>
    <xf numFmtId="2" fontId="21" fillId="0" borderId="30" xfId="0" applyNumberFormat="1" applyFont="1" applyBorder="1"/>
    <xf numFmtId="168" fontId="0" fillId="0" borderId="25" xfId="0" applyNumberFormat="1" applyBorder="1"/>
    <xf numFmtId="2" fontId="21" fillId="0" borderId="25" xfId="1" applyNumberFormat="1" applyFont="1" applyBorder="1"/>
    <xf numFmtId="169" fontId="21" fillId="0" borderId="25" xfId="0" applyNumberFormat="1" applyFont="1" applyBorder="1"/>
    <xf numFmtId="170" fontId="21" fillId="0" borderId="0" xfId="0" applyNumberFormat="1" applyFont="1"/>
  </cellXfs>
  <cellStyles count="43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 customBuiltin="1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 customBuiltin="1"/>
    <cellStyle name="Хороший" xfId="7" builtinId="26" customBuiltin="1"/>
  </cellStyles>
  <dxfs count="4"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Dodato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Dodatok%20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Dodatok%20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5pf%20(rab)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datok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datok 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datok 3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5pf (rab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showFormulas="1" workbookViewId="0">
      <selection activeCell="J14" sqref="J14"/>
    </sheetView>
  </sheetViews>
  <sheetFormatPr defaultColWidth="9.33203125" defaultRowHeight="12.75"/>
  <cols>
    <col min="1" max="1" width="6.1640625" customWidth="1"/>
    <col min="2" max="3" width="6.33203125" customWidth="1"/>
    <col min="4" max="4" width="6.83203125" customWidth="1"/>
    <col min="5" max="5" width="6" customWidth="1"/>
    <col min="6" max="6" width="9.1640625" customWidth="1"/>
    <col min="7" max="7" width="11.6640625" customWidth="1"/>
    <col min="8" max="8" width="5.33203125" customWidth="1"/>
    <col min="9" max="9" width="6.83203125" customWidth="1"/>
  </cols>
  <sheetData>
    <row r="1" spans="1:9">
      <c r="A1" s="1" t="s">
        <v>0</v>
      </c>
      <c r="B1" s="1"/>
      <c r="C1" s="1"/>
      <c r="D1" s="1"/>
      <c r="E1" s="1"/>
      <c r="F1" s="1"/>
      <c r="G1" s="1"/>
    </row>
    <row r="2" spans="1:9">
      <c r="A2" s="2"/>
    </row>
    <row r="3" spans="1:9" ht="35.25" customHeight="1">
      <c r="A3" s="3" t="s">
        <v>1</v>
      </c>
      <c r="B3" s="3"/>
      <c r="C3" s="3"/>
      <c r="D3" s="3"/>
      <c r="E3" s="3"/>
      <c r="F3" s="3"/>
      <c r="G3" s="3"/>
    </row>
    <row r="4" spans="1:9" ht="15.75" customHeight="1">
      <c r="B4" s="4"/>
      <c r="C4" s="5" t="s">
        <v>2</v>
      </c>
      <c r="D4" s="6" t="s">
        <v>3</v>
      </c>
      <c r="E4" s="6"/>
    </row>
    <row r="5" spans="1:9" ht="16.5" customHeight="1" thickBot="1">
      <c r="A5" s="7"/>
    </row>
    <row r="6" spans="1:9" ht="14.25" customHeight="1" thickBot="1">
      <c r="A6" s="9" t="s">
        <v>4</v>
      </c>
      <c r="B6" s="11"/>
      <c r="C6" s="11"/>
      <c r="D6" s="11"/>
      <c r="E6" s="10"/>
      <c r="F6" s="8" t="s">
        <v>5</v>
      </c>
      <c r="G6" s="12" t="s">
        <v>6</v>
      </c>
      <c r="H6" s="13"/>
      <c r="I6" s="13"/>
    </row>
    <row r="7" spans="1:9" ht="2.25" hidden="1" customHeight="1">
      <c r="A7" s="14"/>
      <c r="B7" s="15"/>
      <c r="C7" s="15"/>
      <c r="D7" s="15"/>
      <c r="E7" s="16"/>
      <c r="F7" s="17"/>
      <c r="G7" s="18"/>
      <c r="H7" s="19"/>
      <c r="I7" s="19"/>
    </row>
    <row r="8" spans="1:9" ht="34.5" customHeight="1">
      <c r="A8" s="20" t="s">
        <v>7</v>
      </c>
      <c r="B8" s="21"/>
      <c r="C8" s="21"/>
      <c r="D8" s="21"/>
      <c r="E8" s="22"/>
      <c r="F8" s="23"/>
      <c r="G8" s="24" t="s">
        <v>8</v>
      </c>
      <c r="H8" s="25"/>
      <c r="I8" s="25"/>
    </row>
    <row r="9" spans="1:9" ht="25.5" customHeight="1">
      <c r="A9" s="26" t="s">
        <v>9</v>
      </c>
      <c r="B9" s="27"/>
      <c r="C9" s="27"/>
      <c r="D9" s="27"/>
      <c r="E9" s="28"/>
      <c r="F9" s="30" t="s">
        <v>10</v>
      </c>
      <c r="G9" s="24"/>
      <c r="H9" s="25"/>
      <c r="I9" s="25"/>
    </row>
    <row r="10" spans="1:9" ht="13.5" customHeight="1" thickBot="1">
      <c r="A10" s="31" t="s">
        <v>11</v>
      </c>
      <c r="B10" s="33"/>
      <c r="C10" s="33"/>
      <c r="D10" s="33"/>
      <c r="E10" s="32"/>
      <c r="F10" s="29"/>
      <c r="G10" s="24"/>
      <c r="H10" s="25"/>
      <c r="I10" s="25"/>
    </row>
    <row r="11" spans="1:9" ht="29.25" customHeight="1">
      <c r="A11" s="20" t="s">
        <v>12</v>
      </c>
      <c r="B11" s="21"/>
      <c r="C11" s="21"/>
      <c r="D11" s="21"/>
      <c r="E11" s="22"/>
      <c r="F11" s="34"/>
      <c r="G11" s="24"/>
      <c r="H11" s="25"/>
      <c r="I11" s="25"/>
    </row>
    <row r="12" spans="1:9" ht="13.5" customHeight="1">
      <c r="A12" s="35" t="s">
        <v>13</v>
      </c>
      <c r="B12" s="36"/>
      <c r="C12" s="36"/>
      <c r="D12" s="36"/>
      <c r="E12" s="37"/>
      <c r="F12" s="30" t="s">
        <v>14</v>
      </c>
      <c r="G12" s="38"/>
    </row>
    <row r="13" spans="1:9" ht="51.75" customHeight="1" thickBot="1">
      <c r="A13" s="39" t="s">
        <v>15</v>
      </c>
      <c r="B13" s="41"/>
      <c r="C13" s="41"/>
      <c r="D13" s="41"/>
      <c r="E13" s="40"/>
      <c r="F13" s="29"/>
      <c r="G13" s="38"/>
      <c r="H13" s="42"/>
      <c r="I13" s="42" t="s">
        <v>16</v>
      </c>
    </row>
    <row r="14" spans="1:9" ht="25.5" customHeight="1">
      <c r="A14" s="20" t="s">
        <v>17</v>
      </c>
      <c r="B14" s="21"/>
      <c r="C14" s="21"/>
      <c r="D14" s="21"/>
      <c r="E14" s="22"/>
      <c r="F14" s="43" t="s">
        <v>18</v>
      </c>
      <c r="G14" s="38"/>
    </row>
    <row r="15" spans="1:9" ht="12.75" customHeight="1" thickBot="1">
      <c r="A15" s="39" t="s">
        <v>19</v>
      </c>
      <c r="B15" s="41"/>
      <c r="C15" s="41"/>
      <c r="D15" s="41"/>
      <c r="E15" s="40"/>
      <c r="F15" s="29"/>
      <c r="G15" s="38"/>
    </row>
    <row r="16" spans="1:9" ht="13.5" customHeight="1" thickBot="1">
      <c r="A16" s="2"/>
    </row>
    <row r="17" spans="1:9" s="44" customFormat="1" ht="13.5" customHeight="1" thickBot="1">
      <c r="A17" s="45" t="s">
        <v>20</v>
      </c>
      <c r="B17" s="47"/>
      <c r="C17" s="47"/>
      <c r="D17" s="47"/>
      <c r="E17" s="47"/>
      <c r="F17" s="47"/>
      <c r="G17" s="47"/>
      <c r="H17" s="47"/>
      <c r="I17" s="46"/>
    </row>
    <row r="18" spans="1:9" s="44" customFormat="1" ht="14.25" customHeight="1" thickBot="1">
      <c r="A18" s="48" t="s">
        <v>21</v>
      </c>
      <c r="B18" s="50"/>
      <c r="C18" s="50"/>
      <c r="D18" s="50"/>
      <c r="E18" s="50"/>
      <c r="F18" s="50"/>
      <c r="G18" s="50"/>
      <c r="H18" s="50"/>
      <c r="I18" s="49"/>
    </row>
    <row r="19" spans="1:9" s="44" customFormat="1" ht="13.5" customHeight="1" thickBot="1">
      <c r="A19" s="51"/>
      <c r="B19" s="53"/>
      <c r="C19" s="53"/>
      <c r="D19" s="53"/>
      <c r="E19" s="53"/>
      <c r="F19" s="53"/>
      <c r="G19" s="53"/>
      <c r="H19" s="53"/>
      <c r="I19" s="52"/>
    </row>
    <row r="20" spans="1:9" s="44" customFormat="1" ht="13.5" customHeight="1" thickBot="1">
      <c r="A20" s="45" t="s">
        <v>22</v>
      </c>
      <c r="B20" s="47"/>
      <c r="C20" s="47"/>
      <c r="D20" s="47"/>
      <c r="E20" s="47"/>
      <c r="F20" s="47"/>
      <c r="G20" s="47"/>
      <c r="H20" s="47"/>
      <c r="I20" s="46"/>
    </row>
    <row r="21" spans="1:9" s="44" customFormat="1" ht="13.5" customHeight="1" thickBot="1">
      <c r="A21" s="51"/>
      <c r="B21" s="53"/>
      <c r="C21" s="53"/>
      <c r="D21" s="53"/>
      <c r="E21" s="53"/>
      <c r="F21" s="53"/>
      <c r="G21" s="53"/>
      <c r="H21" s="53"/>
      <c r="I21" s="52"/>
    </row>
    <row r="22" spans="1:9" s="44" customFormat="1" ht="13.5" customHeight="1" thickBot="1">
      <c r="A22" s="51"/>
      <c r="B22" s="53"/>
      <c r="C22" s="53"/>
      <c r="D22" s="53"/>
      <c r="E22" s="53"/>
      <c r="F22" s="53"/>
      <c r="G22" s="53"/>
      <c r="H22" s="53"/>
      <c r="I22" s="52"/>
    </row>
    <row r="23" spans="1:9" s="44" customFormat="1" ht="13.5" customHeight="1" thickBot="1">
      <c r="A23" s="54" t="s">
        <v>23</v>
      </c>
      <c r="B23" s="56" t="s">
        <v>24</v>
      </c>
      <c r="C23" s="58"/>
      <c r="D23" s="58"/>
      <c r="E23" s="58"/>
      <c r="F23" s="58"/>
      <c r="G23" s="58"/>
      <c r="H23" s="58"/>
      <c r="I23" s="57"/>
    </row>
    <row r="24" spans="1:9" s="44" customFormat="1" ht="67.5" customHeight="1" thickBot="1">
      <c r="A24" s="55"/>
      <c r="B24" s="59" t="s">
        <v>25</v>
      </c>
      <c r="C24" s="59" t="s">
        <v>26</v>
      </c>
      <c r="D24" s="59" t="s">
        <v>27</v>
      </c>
      <c r="E24" s="59" t="s">
        <v>28</v>
      </c>
      <c r="F24" s="59" t="s">
        <v>29</v>
      </c>
      <c r="G24" s="59" t="s">
        <v>30</v>
      </c>
      <c r="H24" s="59"/>
      <c r="I24" s="59" t="s">
        <v>31</v>
      </c>
    </row>
    <row r="25" spans="1:9" s="60" customFormat="1" ht="13.5" customHeight="1" thickBot="1">
      <c r="A25" s="61">
        <v>1</v>
      </c>
      <c r="B25" s="62">
        <v>2</v>
      </c>
      <c r="C25" s="62">
        <v>3</v>
      </c>
      <c r="D25" s="63">
        <v>4</v>
      </c>
      <c r="E25" s="62">
        <v>5</v>
      </c>
      <c r="F25" s="62">
        <v>6</v>
      </c>
      <c r="G25" s="62">
        <v>7</v>
      </c>
      <c r="H25" s="62">
        <v>8</v>
      </c>
      <c r="I25" s="64">
        <v>9</v>
      </c>
    </row>
    <row r="26" spans="1:9" s="44" customFormat="1">
      <c r="A26" s="65" t="s">
        <v>32</v>
      </c>
      <c r="B26" s="65"/>
      <c r="C26" s="65"/>
      <c r="D26" s="65"/>
      <c r="E26" s="65"/>
      <c r="F26" s="65"/>
    </row>
    <row r="27" spans="1:9" s="44" customFormat="1"/>
  </sheetData>
  <mergeCells count="26">
    <mergeCell ref="A23:A24"/>
    <mergeCell ref="B23:I23"/>
    <mergeCell ref="A26:F26"/>
    <mergeCell ref="A17:I17"/>
    <mergeCell ref="A18:I18"/>
    <mergeCell ref="A19:I19"/>
    <mergeCell ref="A20:I20"/>
    <mergeCell ref="A21:I21"/>
    <mergeCell ref="A22:I22"/>
    <mergeCell ref="A11:E11"/>
    <mergeCell ref="A12:E12"/>
    <mergeCell ref="F12:F13"/>
    <mergeCell ref="A13:E13"/>
    <mergeCell ref="A14:E14"/>
    <mergeCell ref="F14:F15"/>
    <mergeCell ref="A15:E15"/>
    <mergeCell ref="A1:G1"/>
    <mergeCell ref="A3:G3"/>
    <mergeCell ref="D4:E4"/>
    <mergeCell ref="A6:E6"/>
    <mergeCell ref="G6:I6"/>
    <mergeCell ref="A8:E8"/>
    <mergeCell ref="G8:I11"/>
    <mergeCell ref="A9:E9"/>
    <mergeCell ref="F9:F10"/>
    <mergeCell ref="A10:E10"/>
  </mergeCells>
  <pageMargins left="0.59055118110236227" right="0.39370078740157483" top="0.39370078740157483" bottom="0.3937007874015748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2:J34"/>
  <sheetViews>
    <sheetView tabSelected="1" workbookViewId="0">
      <selection activeCell="J22" sqref="J22"/>
    </sheetView>
  </sheetViews>
  <sheetFormatPr defaultColWidth="9.33203125" defaultRowHeight="11.25" customHeight="1"/>
  <cols>
    <col min="1" max="1" width="42" style="67" customWidth="1"/>
    <col min="2" max="2" width="6.33203125" style="68" customWidth="1"/>
    <col min="3" max="3" width="10.5" style="69" customWidth="1"/>
    <col min="4" max="4" width="19.1640625" style="70" customWidth="1"/>
    <col min="5" max="5" width="20.83203125" style="70" customWidth="1"/>
    <col min="6" max="7" width="9.33203125" style="66" hidden="1" customWidth="1"/>
    <col min="8" max="9" width="9.33203125" style="71" hidden="1" customWidth="1"/>
    <col min="10" max="10" width="11.6640625" style="66" bestFit="1" customWidth="1"/>
    <col min="11" max="16384" width="9.33203125" style="66"/>
  </cols>
  <sheetData>
    <row r="2" spans="1:10" s="72" customFormat="1" ht="67.5" customHeight="1">
      <c r="A2" s="73" t="s">
        <v>33</v>
      </c>
      <c r="B2" s="74" t="s">
        <v>34</v>
      </c>
      <c r="C2" s="75" t="s">
        <v>35</v>
      </c>
      <c r="D2" s="76" t="s">
        <v>36</v>
      </c>
      <c r="E2" s="77" t="s">
        <v>37</v>
      </c>
      <c r="H2" s="78"/>
      <c r="I2" s="78"/>
    </row>
    <row r="3" spans="1:10" s="79" customFormat="1" ht="11.25" customHeight="1">
      <c r="A3" s="80" t="s">
        <v>38</v>
      </c>
      <c r="B3" s="81" t="s">
        <v>39</v>
      </c>
      <c r="C3" s="82">
        <v>1</v>
      </c>
      <c r="D3" s="82">
        <v>2</v>
      </c>
      <c r="E3" s="82">
        <v>3</v>
      </c>
      <c r="H3" s="83"/>
      <c r="I3" s="83"/>
    </row>
    <row r="4" spans="1:10" ht="55.5" customHeight="1">
      <c r="A4" s="84" t="s">
        <v>40</v>
      </c>
      <c r="B4" s="81" t="s">
        <v>41</v>
      </c>
      <c r="C4" s="85">
        <v>261016</v>
      </c>
      <c r="D4" s="85">
        <v>1076929.8</v>
      </c>
      <c r="E4" s="85">
        <v>4125.91</v>
      </c>
      <c r="F4" s="69">
        <f>SUM(C5:C16)</f>
        <v>254951</v>
      </c>
      <c r="G4" s="70">
        <f>SUM(D5:D16)</f>
        <v>987997.39999999991</v>
      </c>
      <c r="H4" s="86">
        <f>F4-C4</f>
        <v>-6065</v>
      </c>
      <c r="I4" s="87">
        <f>G4-D4</f>
        <v>-88932.40000000014</v>
      </c>
      <c r="J4" s="88"/>
    </row>
    <row r="5" spans="1:10" ht="12.75" customHeight="1">
      <c r="A5" s="84" t="s">
        <v>42</v>
      </c>
      <c r="B5" s="81" t="s">
        <v>43</v>
      </c>
      <c r="C5" s="85">
        <v>57</v>
      </c>
      <c r="D5" s="85">
        <v>37.299999999999997</v>
      </c>
      <c r="E5" s="85">
        <v>654.92999999999995</v>
      </c>
      <c r="J5" s="88"/>
    </row>
    <row r="6" spans="1:10" ht="12.75" customHeight="1">
      <c r="A6" s="84" t="s">
        <v>44</v>
      </c>
      <c r="B6" s="81" t="s">
        <v>45</v>
      </c>
      <c r="C6" s="85">
        <v>79</v>
      </c>
      <c r="D6" s="85">
        <v>69.900000000000006</v>
      </c>
      <c r="E6" s="85">
        <v>885.38</v>
      </c>
      <c r="J6" s="88"/>
    </row>
    <row r="7" spans="1:10" ht="12.75" customHeight="1">
      <c r="A7" s="84" t="s">
        <v>46</v>
      </c>
      <c r="B7" s="81" t="s">
        <v>47</v>
      </c>
      <c r="C7" s="85">
        <v>13</v>
      </c>
      <c r="D7" s="85">
        <v>13.7</v>
      </c>
      <c r="E7" s="85">
        <v>1054.22</v>
      </c>
      <c r="J7" s="88"/>
    </row>
    <row r="8" spans="1:10" ht="12.75" customHeight="1">
      <c r="A8" s="84" t="s">
        <v>48</v>
      </c>
      <c r="B8" s="81" t="s">
        <v>49</v>
      </c>
      <c r="C8" s="85">
        <v>341</v>
      </c>
      <c r="D8" s="85">
        <v>402.6</v>
      </c>
      <c r="E8" s="85">
        <v>1180.5</v>
      </c>
      <c r="J8" s="88"/>
    </row>
    <row r="9" spans="1:10" ht="12.75" customHeight="1">
      <c r="A9" s="84" t="s">
        <v>50</v>
      </c>
      <c r="B9" s="81" t="s">
        <v>51</v>
      </c>
      <c r="C9" s="85">
        <v>13</v>
      </c>
      <c r="D9" s="85">
        <v>16.100000000000001</v>
      </c>
      <c r="E9" s="85">
        <v>1240.3499999999999</v>
      </c>
      <c r="J9" s="88"/>
    </row>
    <row r="10" spans="1:10" ht="12.75" customHeight="1">
      <c r="A10" s="84" t="s">
        <v>52</v>
      </c>
      <c r="B10" s="81" t="s">
        <v>53</v>
      </c>
      <c r="C10" s="85">
        <v>9</v>
      </c>
      <c r="D10" s="85">
        <v>12.3</v>
      </c>
      <c r="E10" s="85">
        <v>1362.96</v>
      </c>
      <c r="J10" s="88"/>
    </row>
    <row r="11" spans="1:10" ht="12.75" customHeight="1">
      <c r="A11" s="84" t="s">
        <v>54</v>
      </c>
      <c r="B11" s="81" t="s">
        <v>55</v>
      </c>
      <c r="C11" s="85">
        <v>1041</v>
      </c>
      <c r="D11" s="85">
        <v>1476.3</v>
      </c>
      <c r="E11" s="85">
        <v>1418.13</v>
      </c>
      <c r="J11" s="88"/>
    </row>
    <row r="12" spans="1:10" ht="12.75" customHeight="1">
      <c r="A12" s="84" t="s">
        <v>56</v>
      </c>
      <c r="B12" s="81" t="s">
        <v>57</v>
      </c>
      <c r="C12" s="85">
        <v>176</v>
      </c>
      <c r="D12" s="85">
        <v>302.89999999999998</v>
      </c>
      <c r="E12" s="85">
        <v>1721.31</v>
      </c>
      <c r="J12" s="88"/>
    </row>
    <row r="13" spans="1:10" ht="12.75" customHeight="1">
      <c r="A13" s="84" t="s">
        <v>58</v>
      </c>
      <c r="B13" s="81" t="s">
        <v>59</v>
      </c>
      <c r="C13" s="85">
        <v>98936</v>
      </c>
      <c r="D13" s="85">
        <v>276599.59999999998</v>
      </c>
      <c r="E13" s="85">
        <v>2795.74</v>
      </c>
      <c r="J13" s="88"/>
    </row>
    <row r="14" spans="1:10" ht="12.75" customHeight="1">
      <c r="A14" s="84" t="s">
        <v>60</v>
      </c>
      <c r="B14" s="81" t="s">
        <v>61</v>
      </c>
      <c r="C14" s="85">
        <v>58751</v>
      </c>
      <c r="D14" s="85">
        <v>207582.1</v>
      </c>
      <c r="E14" s="85">
        <v>3533.25</v>
      </c>
      <c r="J14" s="88"/>
    </row>
    <row r="15" spans="1:10" ht="12.75" customHeight="1">
      <c r="A15" s="84" t="s">
        <v>62</v>
      </c>
      <c r="B15" s="81" t="s">
        <v>63</v>
      </c>
      <c r="C15" s="85">
        <v>56374</v>
      </c>
      <c r="D15" s="85">
        <v>247075.3</v>
      </c>
      <c r="E15" s="85">
        <v>4382.79</v>
      </c>
      <c r="J15" s="88"/>
    </row>
    <row r="16" spans="1:10" ht="12.75" customHeight="1">
      <c r="A16" s="84" t="s">
        <v>64</v>
      </c>
      <c r="B16" s="81" t="s">
        <v>65</v>
      </c>
      <c r="C16" s="85">
        <v>39161</v>
      </c>
      <c r="D16" s="85">
        <v>254409.3</v>
      </c>
      <c r="E16" s="85">
        <v>6496.5</v>
      </c>
      <c r="J16" s="88"/>
    </row>
    <row r="17" spans="1:10" ht="12.75" customHeight="1">
      <c r="A17" s="84" t="s">
        <v>66</v>
      </c>
      <c r="B17" s="89" t="s">
        <v>67</v>
      </c>
      <c r="C17" s="85">
        <v>6065</v>
      </c>
      <c r="D17" s="85">
        <v>88932.4</v>
      </c>
      <c r="E17" s="85">
        <v>14663.22</v>
      </c>
      <c r="J17" s="88"/>
    </row>
    <row r="18" spans="1:10" ht="45.75" customHeight="1">
      <c r="A18" s="84" t="s">
        <v>68</v>
      </c>
      <c r="B18" s="89" t="s">
        <v>69</v>
      </c>
      <c r="C18" s="90">
        <v>199201</v>
      </c>
      <c r="D18" s="91">
        <v>857665.1</v>
      </c>
      <c r="E18" s="91">
        <v>4305.53</v>
      </c>
      <c r="F18" s="69">
        <f>SUM(C18:C23)</f>
        <v>261016</v>
      </c>
      <c r="G18" s="70">
        <f>SUM(D18:D23)</f>
        <v>1076929.8</v>
      </c>
      <c r="H18" s="86">
        <f>F18-C4</f>
        <v>0</v>
      </c>
      <c r="I18" s="87">
        <f>G18-D4</f>
        <v>0</v>
      </c>
      <c r="J18" s="88"/>
    </row>
    <row r="19" spans="1:10" ht="14.25" customHeight="1">
      <c r="A19" s="84" t="s">
        <v>70</v>
      </c>
      <c r="B19" s="89" t="s">
        <v>71</v>
      </c>
      <c r="C19" s="90">
        <v>44228</v>
      </c>
      <c r="D19" s="92">
        <v>152457.79999999999</v>
      </c>
      <c r="E19" s="92">
        <v>3447.09</v>
      </c>
      <c r="J19" s="88"/>
    </row>
    <row r="20" spans="1:10" ht="14.25" customHeight="1">
      <c r="A20" s="84" t="s">
        <v>72</v>
      </c>
      <c r="B20" s="89" t="s">
        <v>73</v>
      </c>
      <c r="C20" s="93">
        <v>10813</v>
      </c>
      <c r="D20" s="92">
        <v>33666.400000000001</v>
      </c>
      <c r="E20" s="92">
        <v>3113.51</v>
      </c>
      <c r="J20" s="88"/>
    </row>
    <row r="21" spans="1:10" ht="14.25" customHeight="1">
      <c r="A21" s="84" t="s">
        <v>74</v>
      </c>
      <c r="B21" s="89" t="s">
        <v>75</v>
      </c>
      <c r="C21" s="93">
        <v>5335</v>
      </c>
      <c r="D21" s="92">
        <v>21750.9</v>
      </c>
      <c r="E21" s="92">
        <v>4077.02</v>
      </c>
      <c r="J21" s="88"/>
    </row>
    <row r="22" spans="1:10" ht="14.25" customHeight="1">
      <c r="A22" s="84" t="s">
        <v>76</v>
      </c>
      <c r="B22" s="89" t="s">
        <v>77</v>
      </c>
      <c r="C22" s="93">
        <v>1366</v>
      </c>
      <c r="D22" s="92">
        <v>3674.5</v>
      </c>
      <c r="E22" s="92">
        <v>2689.99</v>
      </c>
      <c r="J22" s="88"/>
    </row>
    <row r="23" spans="1:10" ht="14.25" customHeight="1">
      <c r="A23" s="84" t="s">
        <v>78</v>
      </c>
      <c r="B23" s="89" t="s">
        <v>79</v>
      </c>
      <c r="C23" s="93">
        <v>73</v>
      </c>
      <c r="D23" s="92">
        <v>7715.1</v>
      </c>
      <c r="E23" s="92">
        <v>105685.73</v>
      </c>
      <c r="J23" s="88"/>
    </row>
    <row r="24" spans="1:10" ht="42.75" customHeight="1">
      <c r="A24" s="84" t="s">
        <v>80</v>
      </c>
      <c r="B24" s="89" t="s">
        <v>81</v>
      </c>
      <c r="C24" s="93">
        <v>1822</v>
      </c>
      <c r="D24" s="92">
        <v>2537.6999999999998</v>
      </c>
      <c r="E24" s="92">
        <v>1392.8</v>
      </c>
      <c r="F24" s="69">
        <f>SUM(C24:C26)</f>
        <v>261016</v>
      </c>
      <c r="G24" s="70">
        <f>SUM(D24:D26)</f>
        <v>1076929.8</v>
      </c>
      <c r="H24" s="86">
        <f>F24-C4</f>
        <v>0</v>
      </c>
      <c r="I24" s="87">
        <f>G24-D4</f>
        <v>0</v>
      </c>
      <c r="J24" s="88"/>
    </row>
    <row r="25" spans="1:10" ht="11.25" customHeight="1">
      <c r="A25" s="84" t="s">
        <v>82</v>
      </c>
      <c r="B25" s="89" t="s">
        <v>83</v>
      </c>
      <c r="C25" s="93">
        <v>7608</v>
      </c>
      <c r="D25" s="92">
        <v>17962.5</v>
      </c>
      <c r="E25" s="92">
        <v>2361</v>
      </c>
      <c r="J25" s="88"/>
    </row>
    <row r="26" spans="1:10" ht="11.25" customHeight="1">
      <c r="A26" s="84" t="s">
        <v>84</v>
      </c>
      <c r="B26" s="89" t="s">
        <v>85</v>
      </c>
      <c r="C26" s="93">
        <v>251586</v>
      </c>
      <c r="D26" s="92">
        <v>1056429.6000000001</v>
      </c>
      <c r="E26" s="92">
        <v>4199.08</v>
      </c>
      <c r="J26" s="88"/>
    </row>
    <row r="27" spans="1:10" ht="22.5" customHeight="1">
      <c r="A27" s="84" t="s">
        <v>86</v>
      </c>
      <c r="B27" s="89" t="s">
        <v>87</v>
      </c>
      <c r="C27" s="93">
        <v>55991</v>
      </c>
      <c r="D27" s="92">
        <v>247252.7</v>
      </c>
      <c r="E27" s="92">
        <v>4415.9399999999996</v>
      </c>
      <c r="J27" s="88"/>
    </row>
    <row r="28" spans="1:10" s="96" customFormat="1" ht="22.5" customHeight="1">
      <c r="A28" s="84" t="s">
        <v>88</v>
      </c>
      <c r="B28" s="89" t="s">
        <v>89</v>
      </c>
      <c r="C28" s="93">
        <v>0</v>
      </c>
      <c r="D28" s="92">
        <v>0</v>
      </c>
      <c r="E28" s="92">
        <v>0</v>
      </c>
    </row>
    <row r="29" spans="1:10" s="96" customFormat="1" ht="6.75" customHeight="1">
      <c r="A29" s="97"/>
      <c r="B29" s="98"/>
      <c r="C29" s="99"/>
      <c r="D29" s="100"/>
      <c r="E29" s="100"/>
    </row>
    <row r="30" spans="1:10" ht="11.25" customHeight="1">
      <c r="A30" s="101" t="s">
        <v>90</v>
      </c>
      <c r="B30" s="101"/>
      <c r="C30" s="101"/>
      <c r="D30" s="101"/>
      <c r="E30" s="101"/>
    </row>
    <row r="31" spans="1:10" ht="11.25" customHeight="1">
      <c r="A31" s="101"/>
      <c r="B31" s="101"/>
      <c r="C31" s="101"/>
      <c r="D31" s="101"/>
      <c r="E31" s="101"/>
    </row>
    <row r="32" spans="1:10" ht="40.5" customHeight="1">
      <c r="A32" s="102" t="s">
        <v>91</v>
      </c>
      <c r="B32" s="102"/>
      <c r="C32" s="102"/>
      <c r="D32" s="102" t="s">
        <v>92</v>
      </c>
      <c r="E32" s="102"/>
      <c r="F32" s="102"/>
      <c r="G32" s="102"/>
    </row>
    <row r="34" spans="1:3" ht="22.5" customHeight="1">
      <c r="A34" s="102" t="s">
        <v>93</v>
      </c>
      <c r="B34" s="102"/>
      <c r="C34" s="102"/>
    </row>
  </sheetData>
  <mergeCells count="4">
    <mergeCell ref="A30:E31"/>
    <mergeCell ref="A32:C32"/>
    <mergeCell ref="D32:G32"/>
    <mergeCell ref="A34:C34"/>
  </mergeCells>
  <pageMargins left="0.39370078740157483" right="0.39370078740157483" top="0.39370078740157483" bottom="0.39370078740157483" header="0" footer="0.11811023622047245"/>
  <pageSetup paperSize="9" fitToHeight="42" orientation="portrait"/>
  <headerFooter>
    <oddFooter>&amp;R&amp;6&amp;P/&amp;N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2:G13"/>
  <sheetViews>
    <sheetView workbookViewId="0">
      <selection activeCell="G13" sqref="B2:G13"/>
    </sheetView>
  </sheetViews>
  <sheetFormatPr defaultColWidth="9.33203125" defaultRowHeight="12.75"/>
  <cols>
    <col min="3" max="3" width="12.1640625" customWidth="1"/>
    <col min="6" max="6" width="12.1640625" customWidth="1"/>
    <col min="7" max="7" width="13.1640625" customWidth="1"/>
  </cols>
  <sheetData>
    <row r="2" spans="2:7">
      <c r="B2" s="2" t="s">
        <v>94</v>
      </c>
      <c r="G2" s="2" t="s">
        <v>95</v>
      </c>
    </row>
    <row r="3" spans="2:7">
      <c r="B3" s="2" t="s">
        <v>41</v>
      </c>
      <c r="C3" s="93">
        <f>'5pf'!C4</f>
        <v>261016</v>
      </c>
      <c r="D3" s="2" t="s">
        <v>96</v>
      </c>
      <c r="E3" s="2" t="s">
        <v>97</v>
      </c>
      <c r="F3" s="93">
        <f>SUM('5pf'!C5:C17)</f>
        <v>261016</v>
      </c>
      <c r="G3" t="str">
        <f>IF(F3=C3,"+","-")</f>
        <v>+</v>
      </c>
    </row>
    <row r="4" spans="2:7">
      <c r="B4" s="2" t="s">
        <v>41</v>
      </c>
      <c r="C4" s="93">
        <f>'5pf'!C4</f>
        <v>261016</v>
      </c>
      <c r="D4" s="2" t="s">
        <v>96</v>
      </c>
      <c r="E4" s="2" t="s">
        <v>98</v>
      </c>
      <c r="F4" s="93">
        <f>SUM('5pf'!C18:C23)</f>
        <v>261016</v>
      </c>
      <c r="G4" t="str">
        <f>IF(F4=C4,"+","-")</f>
        <v>+</v>
      </c>
    </row>
    <row r="5" spans="2:7">
      <c r="B5" s="2" t="s">
        <v>41</v>
      </c>
      <c r="C5" s="93">
        <f>'5pf'!C4</f>
        <v>261016</v>
      </c>
      <c r="D5" s="2" t="s">
        <v>96</v>
      </c>
      <c r="E5" s="2" t="s">
        <v>99</v>
      </c>
      <c r="F5" s="93">
        <f>SUM('5pf'!C24:C26)</f>
        <v>261016</v>
      </c>
      <c r="G5" t="str">
        <f>IF(F5=C5,"+","-")</f>
        <v>+</v>
      </c>
    </row>
    <row r="6" spans="2:7">
      <c r="B6" s="2" t="s">
        <v>41</v>
      </c>
      <c r="C6" s="93">
        <f>'5pf'!C4</f>
        <v>261016</v>
      </c>
      <c r="D6" s="2" t="s">
        <v>100</v>
      </c>
      <c r="E6" s="2" t="s">
        <v>87</v>
      </c>
      <c r="F6" s="93">
        <f>'5pf'!C27</f>
        <v>55991</v>
      </c>
      <c r="G6" t="str">
        <f>IF(F6&lt;=C6,"+","-")</f>
        <v>+</v>
      </c>
    </row>
    <row r="7" spans="2:7">
      <c r="B7" s="2" t="s">
        <v>89</v>
      </c>
      <c r="C7" s="93">
        <f>'5pf'!C28</f>
        <v>0</v>
      </c>
      <c r="D7" s="2" t="s">
        <v>96</v>
      </c>
      <c r="E7" s="2" t="s">
        <v>101</v>
      </c>
      <c r="F7" s="93">
        <f>'5pf (раб)'!C28</f>
        <v>0</v>
      </c>
      <c r="G7" t="str">
        <f>IF(F7=C7,"+","-")</f>
        <v>+</v>
      </c>
    </row>
    <row r="8" spans="2:7">
      <c r="B8" s="2" t="s">
        <v>102</v>
      </c>
    </row>
    <row r="9" spans="2:7">
      <c r="B9" s="2" t="s">
        <v>41</v>
      </c>
      <c r="C9" s="92">
        <f>'5pf'!D4</f>
        <v>1076929.8</v>
      </c>
      <c r="D9" s="2" t="s">
        <v>96</v>
      </c>
      <c r="E9" s="2" t="s">
        <v>97</v>
      </c>
      <c r="F9" s="92">
        <f>SUM('5pf'!D5:D17)</f>
        <v>1076929.7999999998</v>
      </c>
      <c r="G9" t="str">
        <f>IF(F9=C9,"+","-")</f>
        <v>+</v>
      </c>
    </row>
    <row r="10" spans="2:7">
      <c r="B10" s="2" t="s">
        <v>41</v>
      </c>
      <c r="C10" s="92">
        <f>'5pf'!D4</f>
        <v>1076929.8</v>
      </c>
      <c r="D10" s="2" t="s">
        <v>96</v>
      </c>
      <c r="E10" s="2" t="s">
        <v>98</v>
      </c>
      <c r="F10" s="92">
        <f>SUM('5pf'!D18:D23)</f>
        <v>1076929.8</v>
      </c>
      <c r="G10" t="str">
        <f>IF(F10=C10,"+","-")</f>
        <v>+</v>
      </c>
    </row>
    <row r="11" spans="2:7">
      <c r="B11" s="2" t="s">
        <v>41</v>
      </c>
      <c r="C11" s="92">
        <f>'5pf'!D4</f>
        <v>1076929.8</v>
      </c>
      <c r="D11" s="2" t="s">
        <v>96</v>
      </c>
      <c r="E11" s="2" t="s">
        <v>99</v>
      </c>
      <c r="F11" s="92">
        <f>SUM('5pf'!D24:D26)</f>
        <v>1076929.8</v>
      </c>
      <c r="G11" t="str">
        <f>IF(F11=C11,"+","-")</f>
        <v>+</v>
      </c>
    </row>
    <row r="12" spans="2:7">
      <c r="B12" s="2" t="s">
        <v>41</v>
      </c>
      <c r="C12" s="92">
        <f>'5pf'!D4</f>
        <v>1076929.8</v>
      </c>
      <c r="D12" s="2" t="s">
        <v>100</v>
      </c>
      <c r="E12" s="2" t="s">
        <v>87</v>
      </c>
      <c r="F12" s="92">
        <f>'5pf'!D27</f>
        <v>247252.7</v>
      </c>
      <c r="G12" t="str">
        <f>IF(F12&lt;=C12,"+","-")</f>
        <v>+</v>
      </c>
    </row>
    <row r="13" spans="2:7">
      <c r="B13" s="2" t="s">
        <v>89</v>
      </c>
      <c r="C13" s="92">
        <f>'5pf'!D28</f>
        <v>0</v>
      </c>
      <c r="D13" s="2" t="s">
        <v>96</v>
      </c>
      <c r="E13" s="2" t="s">
        <v>101</v>
      </c>
      <c r="F13" s="92">
        <f>'5pf (раб)'!D28</f>
        <v>0</v>
      </c>
      <c r="G13" t="str">
        <f>IF(F13=C13,"+","-")</f>
        <v>+</v>
      </c>
    </row>
  </sheetData>
  <conditionalFormatting sqref="G3:G13">
    <cfRule type="cellIs" dxfId="3" priority="0" operator="equal">
      <formula>"+"</formula>
    </cfRule>
    <cfRule type="cellIs" dxfId="2" priority="0" operator="equal">
      <formula>"-"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65"/>
  <sheetViews>
    <sheetView topLeftCell="A48" workbookViewId="0">
      <selection activeCell="F13" sqref="F13:H13"/>
    </sheetView>
  </sheetViews>
  <sheetFormatPr defaultColWidth="9.33203125" defaultRowHeight="11.25" customHeight="1"/>
  <cols>
    <col min="1" max="1" width="4.33203125" style="96" customWidth="1"/>
    <col min="2" max="2" width="33" style="96" customWidth="1"/>
    <col min="3" max="3" width="11" style="103" customWidth="1"/>
    <col min="4" max="4" width="14.1640625" style="103" customWidth="1"/>
    <col min="5" max="5" width="10.33203125" style="103" customWidth="1"/>
    <col min="6" max="6" width="11" style="103" customWidth="1"/>
    <col min="7" max="7" width="14.1640625" style="103" customWidth="1"/>
    <col min="8" max="8" width="10.33203125" style="103" customWidth="1"/>
    <col min="9" max="9" width="11" style="103" customWidth="1"/>
    <col min="10" max="10" width="14.1640625" style="103" customWidth="1"/>
    <col min="11" max="11" width="10.33203125" style="103" customWidth="1"/>
    <col min="12" max="14" width="9.33203125" style="96"/>
    <col min="15" max="15" width="11.6640625" style="96" bestFit="1" customWidth="1"/>
    <col min="16" max="16" width="9.33203125" style="96"/>
    <col min="17" max="17" width="12.6640625" style="96" bestFit="1" customWidth="1"/>
    <col min="18" max="30" width="9.33203125" style="96"/>
    <col min="31" max="31" width="12.1640625" style="96" bestFit="1" customWidth="1"/>
    <col min="32" max="32" width="9.33203125" style="94"/>
    <col min="33" max="16384" width="9.33203125" style="96"/>
  </cols>
  <sheetData>
    <row r="1" spans="1:32" ht="11.25" customHeight="1">
      <c r="A1" s="104" t="s">
        <v>103</v>
      </c>
      <c r="B1" s="104"/>
      <c r="C1" s="104"/>
      <c r="D1" s="104"/>
      <c r="E1" s="104"/>
      <c r="F1" s="104"/>
      <c r="G1" s="105"/>
    </row>
    <row r="2" spans="1:32" ht="18" customHeight="1">
      <c r="A2" s="106" t="s">
        <v>104</v>
      </c>
      <c r="B2" s="106" t="s">
        <v>105</v>
      </c>
      <c r="C2" s="109" t="s">
        <v>106</v>
      </c>
      <c r="D2" s="110"/>
      <c r="E2" s="110"/>
      <c r="F2" s="109" t="s">
        <v>42</v>
      </c>
      <c r="G2" s="110"/>
      <c r="H2" s="110"/>
      <c r="I2" s="109" t="s">
        <v>44</v>
      </c>
      <c r="J2" s="110"/>
      <c r="K2" s="111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3"/>
    </row>
    <row r="3" spans="1:32" ht="28.5" customHeight="1">
      <c r="A3" s="108"/>
      <c r="B3" s="108"/>
      <c r="C3" s="114" t="s">
        <v>107</v>
      </c>
      <c r="D3" s="114" t="s">
        <v>108</v>
      </c>
      <c r="E3" s="114" t="s">
        <v>109</v>
      </c>
      <c r="F3" s="114" t="s">
        <v>107</v>
      </c>
      <c r="G3" s="114" t="s">
        <v>108</v>
      </c>
      <c r="H3" s="114" t="s">
        <v>109</v>
      </c>
      <c r="I3" s="114" t="s">
        <v>107</v>
      </c>
      <c r="J3" s="114" t="s">
        <v>108</v>
      </c>
      <c r="K3" s="114" t="s">
        <v>109</v>
      </c>
      <c r="AF3" s="116"/>
    </row>
    <row r="4" spans="1:32" ht="36.75" customHeight="1">
      <c r="A4" s="107"/>
      <c r="B4" s="107"/>
      <c r="C4" s="115"/>
      <c r="D4" s="115"/>
      <c r="E4" s="115"/>
      <c r="F4" s="115"/>
      <c r="G4" s="115"/>
      <c r="H4" s="115"/>
      <c r="I4" s="115"/>
      <c r="J4" s="115"/>
      <c r="K4" s="115"/>
      <c r="AF4" s="116"/>
    </row>
    <row r="5" spans="1:32" ht="11.25" customHeight="1">
      <c r="A5" s="117" t="s">
        <v>110</v>
      </c>
      <c r="B5" s="117" t="s">
        <v>111</v>
      </c>
      <c r="C5" s="90">
        <v>73007</v>
      </c>
      <c r="D5" s="91">
        <v>344438.24368000001</v>
      </c>
      <c r="E5" s="91">
        <v>4717.88</v>
      </c>
      <c r="F5" s="90">
        <v>1</v>
      </c>
      <c r="G5" s="91">
        <v>2.9999999999999997E-5</v>
      </c>
      <c r="H5" s="91">
        <v>0.03</v>
      </c>
      <c r="I5" s="118">
        <v>4</v>
      </c>
      <c r="J5" s="119">
        <v>3.5</v>
      </c>
      <c r="K5" s="119">
        <v>885.4</v>
      </c>
      <c r="L5" s="120"/>
      <c r="AF5" s="121"/>
    </row>
    <row r="6" spans="1:32" ht="11.25" customHeight="1">
      <c r="A6" s="117" t="s">
        <v>112</v>
      </c>
      <c r="B6" s="117" t="s">
        <v>113</v>
      </c>
      <c r="C6" s="90">
        <v>14632</v>
      </c>
      <c r="D6" s="91">
        <v>57873.502460000003</v>
      </c>
      <c r="E6" s="91">
        <v>3955.27</v>
      </c>
      <c r="F6" s="90">
        <v>5</v>
      </c>
      <c r="G6" s="91">
        <v>3.5415000000000001</v>
      </c>
      <c r="H6" s="91">
        <v>708.3</v>
      </c>
      <c r="I6" s="118">
        <v>3</v>
      </c>
      <c r="J6" s="119">
        <v>2.7</v>
      </c>
      <c r="K6" s="119">
        <v>885.4</v>
      </c>
      <c r="L6" s="120"/>
      <c r="AF6" s="121"/>
    </row>
    <row r="7" spans="1:32" ht="11.25" customHeight="1">
      <c r="A7" s="117" t="s">
        <v>114</v>
      </c>
      <c r="B7" s="117" t="s">
        <v>115</v>
      </c>
      <c r="C7" s="90">
        <v>20722</v>
      </c>
      <c r="D7" s="91">
        <v>79885.542879999994</v>
      </c>
      <c r="E7" s="91">
        <v>3855.11</v>
      </c>
      <c r="F7" s="90">
        <v>16</v>
      </c>
      <c r="G7" s="91">
        <v>10.624499999999999</v>
      </c>
      <c r="H7" s="91">
        <v>664.03</v>
      </c>
      <c r="I7" s="118">
        <v>4</v>
      </c>
      <c r="J7" s="119">
        <v>3.5</v>
      </c>
      <c r="K7" s="119">
        <v>885.4</v>
      </c>
      <c r="L7" s="120"/>
      <c r="AF7" s="121"/>
    </row>
    <row r="8" spans="1:32" ht="11.25" customHeight="1">
      <c r="A8" s="117" t="s">
        <v>116</v>
      </c>
      <c r="B8" s="117" t="s">
        <v>117</v>
      </c>
      <c r="C8" s="90">
        <v>19770</v>
      </c>
      <c r="D8" s="91">
        <v>76318.637180000005</v>
      </c>
      <c r="E8" s="91">
        <v>3860.33</v>
      </c>
      <c r="F8" s="90">
        <v>7</v>
      </c>
      <c r="G8" s="91">
        <v>4.5943000000000005</v>
      </c>
      <c r="H8" s="91">
        <v>656.33</v>
      </c>
      <c r="I8" s="118">
        <v>13</v>
      </c>
      <c r="J8" s="119">
        <v>11.5</v>
      </c>
      <c r="K8" s="119">
        <v>885.4</v>
      </c>
      <c r="L8" s="120"/>
      <c r="AF8" s="121"/>
    </row>
    <row r="9" spans="1:32" ht="11.25" customHeight="1">
      <c r="A9" s="117" t="s">
        <v>118</v>
      </c>
      <c r="B9" s="117" t="s">
        <v>119</v>
      </c>
      <c r="C9" s="90">
        <v>31955</v>
      </c>
      <c r="D9" s="91">
        <v>125690.11504999999</v>
      </c>
      <c r="E9" s="91">
        <v>3933.35</v>
      </c>
      <c r="F9" s="90">
        <v>21</v>
      </c>
      <c r="G9" s="91">
        <v>13.57577</v>
      </c>
      <c r="H9" s="91">
        <v>646.47</v>
      </c>
      <c r="I9" s="118">
        <v>16</v>
      </c>
      <c r="J9" s="119">
        <v>14.2</v>
      </c>
      <c r="K9" s="119">
        <v>885.4</v>
      </c>
      <c r="L9" s="120"/>
      <c r="AF9" s="121"/>
    </row>
    <row r="10" spans="1:32" ht="11.25" customHeight="1">
      <c r="A10" s="117" t="s">
        <v>120</v>
      </c>
      <c r="B10" s="117" t="s">
        <v>121</v>
      </c>
      <c r="C10" s="90">
        <v>22503</v>
      </c>
      <c r="D10" s="91">
        <v>86977.846590000001</v>
      </c>
      <c r="E10" s="91">
        <v>3865.17</v>
      </c>
      <c r="F10" s="90">
        <v>0</v>
      </c>
      <c r="G10" s="91">
        <v>0</v>
      </c>
      <c r="H10" s="91">
        <v>0</v>
      </c>
      <c r="I10" s="118">
        <v>20</v>
      </c>
      <c r="J10" s="119">
        <v>17.7</v>
      </c>
      <c r="K10" s="119">
        <v>885.4</v>
      </c>
      <c r="L10" s="120"/>
      <c r="AF10" s="121"/>
    </row>
    <row r="11" spans="1:32" ht="11.25" customHeight="1">
      <c r="A11" s="117" t="s">
        <v>122</v>
      </c>
      <c r="B11" s="117" t="s">
        <v>123</v>
      </c>
      <c r="C11" s="90">
        <v>30931</v>
      </c>
      <c r="D11" s="91">
        <v>120633.49068999999</v>
      </c>
      <c r="E11" s="91">
        <v>3900.08</v>
      </c>
      <c r="F11" s="90">
        <v>3</v>
      </c>
      <c r="G11" s="91">
        <v>2.1615900000000003</v>
      </c>
      <c r="H11" s="91">
        <v>720.53</v>
      </c>
      <c r="I11" s="118">
        <v>6</v>
      </c>
      <c r="J11" s="119">
        <v>5.3</v>
      </c>
      <c r="K11" s="119">
        <v>885.4</v>
      </c>
      <c r="L11" s="120"/>
      <c r="AF11" s="121"/>
    </row>
    <row r="12" spans="1:32" ht="11.25" customHeight="1">
      <c r="A12" s="117" t="s">
        <v>124</v>
      </c>
      <c r="B12" s="117" t="s">
        <v>125</v>
      </c>
      <c r="C12" s="90">
        <v>47496</v>
      </c>
      <c r="D12" s="91">
        <v>185112.41640000002</v>
      </c>
      <c r="E12" s="91">
        <v>3897.43</v>
      </c>
      <c r="F12" s="90">
        <v>4</v>
      </c>
      <c r="G12" s="91">
        <v>2.8331999999999997</v>
      </c>
      <c r="H12" s="91">
        <v>708.3</v>
      </c>
      <c r="I12" s="118">
        <v>13</v>
      </c>
      <c r="J12" s="119">
        <v>11.5</v>
      </c>
      <c r="K12" s="119">
        <v>885.4</v>
      </c>
      <c r="L12" s="120"/>
      <c r="AF12" s="121"/>
    </row>
    <row r="13" spans="1:32" ht="11.25" customHeight="1">
      <c r="A13" s="122" t="s">
        <v>126</v>
      </c>
      <c r="B13" s="123"/>
      <c r="C13" s="118">
        <v>261016</v>
      </c>
      <c r="D13" s="119">
        <v>1076929.7949300001</v>
      </c>
      <c r="E13" s="124">
        <v>4125.91486701965</v>
      </c>
      <c r="F13" s="125">
        <v>57</v>
      </c>
      <c r="G13" s="126">
        <v>37.330889999999997</v>
      </c>
      <c r="H13" s="127">
        <v>654.92789473684206</v>
      </c>
      <c r="I13" s="118">
        <v>79</v>
      </c>
      <c r="J13" s="119">
        <v>69.900000000000006</v>
      </c>
      <c r="K13" s="119">
        <v>885.4</v>
      </c>
      <c r="L13" s="120"/>
    </row>
    <row r="14" spans="1:32" ht="11.25" customHeight="1">
      <c r="C14" s="128"/>
      <c r="D14" s="129"/>
    </row>
    <row r="15" spans="1:32" ht="21" customHeight="1">
      <c r="A15" s="106" t="s">
        <v>104</v>
      </c>
      <c r="B15" s="106" t="s">
        <v>105</v>
      </c>
      <c r="C15" s="109" t="s">
        <v>46</v>
      </c>
      <c r="D15" s="110"/>
      <c r="E15" s="110"/>
      <c r="F15" s="109" t="s">
        <v>48</v>
      </c>
      <c r="G15" s="110"/>
      <c r="H15" s="110"/>
      <c r="I15" s="109" t="s">
        <v>50</v>
      </c>
      <c r="J15" s="110"/>
      <c r="K15" s="111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</row>
    <row r="16" spans="1:32" ht="12.75" customHeight="1">
      <c r="A16" s="108"/>
      <c r="B16" s="108"/>
      <c r="C16" s="114" t="s">
        <v>107</v>
      </c>
      <c r="D16" s="114" t="s">
        <v>108</v>
      </c>
      <c r="E16" s="114" t="s">
        <v>109</v>
      </c>
      <c r="F16" s="114" t="s">
        <v>107</v>
      </c>
      <c r="G16" s="114" t="s">
        <v>108</v>
      </c>
      <c r="H16" s="114" t="s">
        <v>109</v>
      </c>
      <c r="I16" s="114" t="s">
        <v>107</v>
      </c>
      <c r="J16" s="114" t="s">
        <v>108</v>
      </c>
      <c r="K16" s="114" t="s">
        <v>109</v>
      </c>
    </row>
    <row r="17" spans="1:28" ht="43.5" customHeight="1">
      <c r="A17" s="107"/>
      <c r="B17" s="107"/>
      <c r="C17" s="115"/>
      <c r="D17" s="115"/>
      <c r="E17" s="115"/>
      <c r="F17" s="115"/>
      <c r="G17" s="115"/>
      <c r="H17" s="115"/>
      <c r="I17" s="115"/>
      <c r="J17" s="115"/>
      <c r="K17" s="115"/>
    </row>
    <row r="18" spans="1:28" ht="11.25" customHeight="1">
      <c r="A18" s="117" t="s">
        <v>110</v>
      </c>
      <c r="B18" s="117" t="s">
        <v>111</v>
      </c>
      <c r="C18" s="118">
        <v>5</v>
      </c>
      <c r="D18" s="119">
        <v>5.3</v>
      </c>
      <c r="E18" s="119">
        <v>1059.8</v>
      </c>
      <c r="F18" s="118">
        <v>50</v>
      </c>
      <c r="G18" s="119">
        <v>59</v>
      </c>
      <c r="H18" s="119">
        <v>1180.5</v>
      </c>
      <c r="I18" s="118">
        <v>6</v>
      </c>
      <c r="J18" s="119">
        <v>7.5</v>
      </c>
      <c r="K18" s="119">
        <v>1247.0999999999999</v>
      </c>
    </row>
    <row r="19" spans="1:28" ht="11.25" customHeight="1">
      <c r="A19" s="117" t="s">
        <v>112</v>
      </c>
      <c r="B19" s="117" t="s">
        <v>113</v>
      </c>
      <c r="C19" s="118">
        <v>0</v>
      </c>
      <c r="D19" s="119">
        <v>0</v>
      </c>
      <c r="E19" s="119">
        <v>0</v>
      </c>
      <c r="F19" s="118">
        <v>30</v>
      </c>
      <c r="G19" s="119">
        <v>35.4</v>
      </c>
      <c r="H19" s="119">
        <v>1180.5</v>
      </c>
      <c r="I19" s="118">
        <v>0</v>
      </c>
      <c r="J19" s="119">
        <v>0</v>
      </c>
      <c r="K19" s="119">
        <v>0</v>
      </c>
    </row>
    <row r="20" spans="1:28" ht="11.25" customHeight="1">
      <c r="A20" s="117" t="s">
        <v>114</v>
      </c>
      <c r="B20" s="117" t="s">
        <v>115</v>
      </c>
      <c r="C20" s="118">
        <v>0</v>
      </c>
      <c r="D20" s="119">
        <v>0</v>
      </c>
      <c r="E20" s="119">
        <v>0</v>
      </c>
      <c r="F20" s="118">
        <v>34</v>
      </c>
      <c r="G20" s="119">
        <v>40.1</v>
      </c>
      <c r="H20" s="119">
        <v>1180.5</v>
      </c>
      <c r="I20" s="118">
        <v>0</v>
      </c>
      <c r="J20" s="119">
        <v>0</v>
      </c>
      <c r="K20" s="119">
        <v>0</v>
      </c>
    </row>
    <row r="21" spans="1:28" ht="11.25" customHeight="1">
      <c r="A21" s="117" t="s">
        <v>116</v>
      </c>
      <c r="B21" s="117" t="s">
        <v>117</v>
      </c>
      <c r="C21" s="118">
        <v>0</v>
      </c>
      <c r="D21" s="119">
        <v>0</v>
      </c>
      <c r="E21" s="119">
        <v>0</v>
      </c>
      <c r="F21" s="118">
        <v>18</v>
      </c>
      <c r="G21" s="119">
        <v>21.2</v>
      </c>
      <c r="H21" s="119">
        <v>1180.5</v>
      </c>
      <c r="I21" s="118">
        <v>0</v>
      </c>
      <c r="J21" s="119">
        <v>0</v>
      </c>
      <c r="K21" s="119">
        <v>0</v>
      </c>
    </row>
    <row r="22" spans="1:28" ht="11.25" customHeight="1">
      <c r="A22" s="117" t="s">
        <v>118</v>
      </c>
      <c r="B22" s="117" t="s">
        <v>119</v>
      </c>
      <c r="C22" s="118">
        <v>4</v>
      </c>
      <c r="D22" s="119">
        <v>4.0999999999999996</v>
      </c>
      <c r="E22" s="119">
        <v>1037.4000000000001</v>
      </c>
      <c r="F22" s="118">
        <v>55</v>
      </c>
      <c r="G22" s="119">
        <v>64.900000000000006</v>
      </c>
      <c r="H22" s="119">
        <v>1180.5</v>
      </c>
      <c r="I22" s="118">
        <v>3</v>
      </c>
      <c r="J22" s="119">
        <v>3.6</v>
      </c>
      <c r="K22" s="119">
        <v>1213.8</v>
      </c>
    </row>
    <row r="23" spans="1:28" ht="11.25" customHeight="1">
      <c r="A23" s="117" t="s">
        <v>120</v>
      </c>
      <c r="B23" s="117" t="s">
        <v>121</v>
      </c>
      <c r="C23" s="118">
        <v>4</v>
      </c>
      <c r="D23" s="119">
        <v>4.3</v>
      </c>
      <c r="E23" s="119">
        <v>1064</v>
      </c>
      <c r="F23" s="118">
        <v>63</v>
      </c>
      <c r="G23" s="119">
        <v>74.400000000000006</v>
      </c>
      <c r="H23" s="119">
        <v>1180.5</v>
      </c>
      <c r="I23" s="118">
        <v>0</v>
      </c>
      <c r="J23" s="119">
        <v>0</v>
      </c>
      <c r="K23" s="119">
        <v>0</v>
      </c>
    </row>
    <row r="24" spans="1:28" ht="11.25" customHeight="1">
      <c r="A24" s="117" t="s">
        <v>122</v>
      </c>
      <c r="B24" s="117" t="s">
        <v>123</v>
      </c>
      <c r="C24" s="118">
        <v>0</v>
      </c>
      <c r="D24" s="119">
        <v>0</v>
      </c>
      <c r="E24" s="119">
        <v>0</v>
      </c>
      <c r="F24" s="118">
        <v>35</v>
      </c>
      <c r="G24" s="119">
        <v>41.3</v>
      </c>
      <c r="H24" s="119">
        <v>1180.5</v>
      </c>
      <c r="I24" s="118">
        <v>0</v>
      </c>
      <c r="J24" s="119">
        <v>0</v>
      </c>
      <c r="K24" s="119">
        <v>0</v>
      </c>
    </row>
    <row r="25" spans="1:28" ht="11.25" customHeight="1">
      <c r="A25" s="117" t="s">
        <v>124</v>
      </c>
      <c r="B25" s="117" t="s">
        <v>125</v>
      </c>
      <c r="C25" s="118">
        <v>0</v>
      </c>
      <c r="D25" s="119">
        <v>0</v>
      </c>
      <c r="E25" s="119">
        <v>0</v>
      </c>
      <c r="F25" s="118">
        <v>56</v>
      </c>
      <c r="G25" s="119">
        <v>66.099999999999994</v>
      </c>
      <c r="H25" s="119">
        <v>1180.5</v>
      </c>
      <c r="I25" s="118">
        <v>4</v>
      </c>
      <c r="J25" s="119">
        <v>5</v>
      </c>
      <c r="K25" s="119">
        <v>1250.2</v>
      </c>
    </row>
    <row r="26" spans="1:28" ht="11.25" customHeight="1">
      <c r="A26" s="122" t="s">
        <v>126</v>
      </c>
      <c r="B26" s="123"/>
      <c r="C26" s="118">
        <v>13</v>
      </c>
      <c r="D26" s="119">
        <v>13.7</v>
      </c>
      <c r="E26" s="119">
        <v>1054.2</v>
      </c>
      <c r="F26" s="118">
        <v>341</v>
      </c>
      <c r="G26" s="119">
        <v>402.6</v>
      </c>
      <c r="H26" s="119">
        <v>1180.5</v>
      </c>
      <c r="I26" s="118">
        <v>13</v>
      </c>
      <c r="J26" s="119">
        <v>16.100000000000001</v>
      </c>
      <c r="K26" s="119">
        <v>1240.4000000000001</v>
      </c>
    </row>
    <row r="28" spans="1:28" ht="20.25" customHeight="1">
      <c r="A28" s="106" t="s">
        <v>104</v>
      </c>
      <c r="B28" s="106" t="s">
        <v>105</v>
      </c>
      <c r="C28" s="109" t="s">
        <v>52</v>
      </c>
      <c r="D28" s="110"/>
      <c r="E28" s="110"/>
      <c r="F28" s="109" t="s">
        <v>54</v>
      </c>
      <c r="G28" s="110"/>
      <c r="H28" s="110"/>
      <c r="I28" s="109" t="s">
        <v>56</v>
      </c>
      <c r="J28" s="110"/>
      <c r="K28" s="111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</row>
    <row r="29" spans="1:28" ht="12.75" customHeight="1">
      <c r="A29" s="108"/>
      <c r="B29" s="108"/>
      <c r="C29" s="114" t="s">
        <v>107</v>
      </c>
      <c r="D29" s="114" t="s">
        <v>108</v>
      </c>
      <c r="E29" s="114" t="s">
        <v>109</v>
      </c>
      <c r="F29" s="114" t="s">
        <v>107</v>
      </c>
      <c r="G29" s="114" t="s">
        <v>108</v>
      </c>
      <c r="H29" s="114" t="s">
        <v>109</v>
      </c>
      <c r="I29" s="114" t="s">
        <v>107</v>
      </c>
      <c r="J29" s="114" t="s">
        <v>108</v>
      </c>
      <c r="K29" s="114" t="s">
        <v>109</v>
      </c>
    </row>
    <row r="30" spans="1:28" ht="43.5" customHeight="1">
      <c r="A30" s="107"/>
      <c r="B30" s="107"/>
      <c r="C30" s="115"/>
      <c r="D30" s="115"/>
      <c r="E30" s="115"/>
      <c r="F30" s="115"/>
      <c r="G30" s="115"/>
      <c r="H30" s="115"/>
      <c r="I30" s="115"/>
      <c r="J30" s="115"/>
      <c r="K30" s="115"/>
    </row>
    <row r="31" spans="1:28" ht="11.25" customHeight="1">
      <c r="A31" s="117" t="s">
        <v>110</v>
      </c>
      <c r="B31" s="117" t="s">
        <v>111</v>
      </c>
      <c r="C31" s="118">
        <v>7</v>
      </c>
      <c r="D31" s="119">
        <v>9.5</v>
      </c>
      <c r="E31" s="119">
        <v>1359.3</v>
      </c>
      <c r="F31" s="118">
        <v>241</v>
      </c>
      <c r="G31" s="119">
        <v>341.73427000000004</v>
      </c>
      <c r="H31" s="119">
        <v>1417.98</v>
      </c>
      <c r="I31" s="118">
        <v>55</v>
      </c>
      <c r="J31" s="119">
        <v>93.8</v>
      </c>
      <c r="K31" s="119">
        <v>1705.4</v>
      </c>
      <c r="L31" s="120"/>
    </row>
    <row r="32" spans="1:28" ht="11.25" customHeight="1">
      <c r="A32" s="117" t="s">
        <v>112</v>
      </c>
      <c r="B32" s="117" t="s">
        <v>113</v>
      </c>
      <c r="C32" s="118">
        <v>0</v>
      </c>
      <c r="D32" s="119">
        <v>0</v>
      </c>
      <c r="E32" s="119">
        <v>0</v>
      </c>
      <c r="F32" s="118">
        <v>81</v>
      </c>
      <c r="G32" s="119">
        <v>115.06850999999999</v>
      </c>
      <c r="H32" s="119">
        <v>1420.6</v>
      </c>
      <c r="I32" s="118">
        <v>12</v>
      </c>
      <c r="J32" s="119">
        <v>20.2</v>
      </c>
      <c r="K32" s="119">
        <v>1686</v>
      </c>
      <c r="L32" s="120"/>
    </row>
    <row r="33" spans="1:28" ht="11.25" customHeight="1">
      <c r="A33" s="117" t="s">
        <v>114</v>
      </c>
      <c r="B33" s="117" t="s">
        <v>115</v>
      </c>
      <c r="C33" s="118">
        <v>0</v>
      </c>
      <c r="D33" s="119">
        <v>0</v>
      </c>
      <c r="E33" s="119">
        <v>0</v>
      </c>
      <c r="F33" s="118">
        <v>61</v>
      </c>
      <c r="G33" s="119">
        <v>86.443539999999999</v>
      </c>
      <c r="H33" s="119">
        <v>1417.11</v>
      </c>
      <c r="I33" s="118">
        <v>2</v>
      </c>
      <c r="J33" s="119">
        <v>4</v>
      </c>
      <c r="K33" s="119">
        <v>1992.5</v>
      </c>
      <c r="L33" s="120"/>
    </row>
    <row r="34" spans="1:28" ht="11.25" customHeight="1">
      <c r="A34" s="117" t="s">
        <v>116</v>
      </c>
      <c r="B34" s="117" t="s">
        <v>117</v>
      </c>
      <c r="C34" s="118">
        <v>0</v>
      </c>
      <c r="D34" s="119">
        <v>0</v>
      </c>
      <c r="E34" s="119">
        <v>0</v>
      </c>
      <c r="F34" s="118">
        <v>92</v>
      </c>
      <c r="G34" s="119">
        <v>130.33617000000001</v>
      </c>
      <c r="H34" s="119">
        <v>1416.7</v>
      </c>
      <c r="I34" s="118">
        <v>10</v>
      </c>
      <c r="J34" s="119">
        <v>17</v>
      </c>
      <c r="K34" s="119">
        <v>1702.3</v>
      </c>
      <c r="L34" s="120"/>
    </row>
    <row r="35" spans="1:28" ht="11.25" customHeight="1">
      <c r="A35" s="117" t="s">
        <v>118</v>
      </c>
      <c r="B35" s="117" t="s">
        <v>119</v>
      </c>
      <c r="C35" s="118">
        <v>0</v>
      </c>
      <c r="D35" s="119">
        <v>0</v>
      </c>
      <c r="E35" s="119">
        <v>0</v>
      </c>
      <c r="F35" s="118">
        <v>126</v>
      </c>
      <c r="G35" s="119">
        <v>179.08726999999999</v>
      </c>
      <c r="H35" s="119">
        <v>1421.33</v>
      </c>
      <c r="I35" s="118">
        <v>33</v>
      </c>
      <c r="J35" s="119">
        <v>55.6</v>
      </c>
      <c r="K35" s="119">
        <v>1685.5</v>
      </c>
      <c r="L35" s="120"/>
    </row>
    <row r="36" spans="1:28" ht="11.25" customHeight="1">
      <c r="A36" s="117" t="s">
        <v>120</v>
      </c>
      <c r="B36" s="117" t="s">
        <v>121</v>
      </c>
      <c r="C36" s="118">
        <v>0</v>
      </c>
      <c r="D36" s="119">
        <v>0</v>
      </c>
      <c r="E36" s="119">
        <v>0</v>
      </c>
      <c r="F36" s="118">
        <v>139</v>
      </c>
      <c r="G36" s="119">
        <v>197.01714000000001</v>
      </c>
      <c r="H36" s="119">
        <v>1417.39</v>
      </c>
      <c r="I36" s="118">
        <v>25</v>
      </c>
      <c r="J36" s="119">
        <v>43</v>
      </c>
      <c r="K36" s="119">
        <v>1718.8</v>
      </c>
      <c r="L36" s="120"/>
    </row>
    <row r="37" spans="1:28" ht="11.25" customHeight="1">
      <c r="A37" s="117" t="s">
        <v>122</v>
      </c>
      <c r="B37" s="117" t="s">
        <v>123</v>
      </c>
      <c r="C37" s="118">
        <v>0</v>
      </c>
      <c r="D37" s="119">
        <v>0</v>
      </c>
      <c r="E37" s="119">
        <v>0</v>
      </c>
      <c r="F37" s="118">
        <v>129</v>
      </c>
      <c r="G37" s="119">
        <v>182.76693</v>
      </c>
      <c r="H37" s="119">
        <v>1416.8</v>
      </c>
      <c r="I37" s="118">
        <v>25</v>
      </c>
      <c r="J37" s="119">
        <v>44.4</v>
      </c>
      <c r="K37" s="119">
        <v>1774.9</v>
      </c>
      <c r="L37" s="120"/>
    </row>
    <row r="38" spans="1:28" ht="11.25" customHeight="1">
      <c r="A38" s="117" t="s">
        <v>124</v>
      </c>
      <c r="B38" s="117" t="s">
        <v>125</v>
      </c>
      <c r="C38" s="118">
        <v>2</v>
      </c>
      <c r="D38" s="119">
        <v>2.8</v>
      </c>
      <c r="E38" s="119">
        <v>1375.9</v>
      </c>
      <c r="F38" s="118">
        <v>172</v>
      </c>
      <c r="G38" s="119">
        <v>243.81570000000002</v>
      </c>
      <c r="H38" s="119">
        <v>1417.53</v>
      </c>
      <c r="I38" s="118">
        <v>14</v>
      </c>
      <c r="J38" s="119">
        <v>25</v>
      </c>
      <c r="K38" s="119">
        <v>1782.2</v>
      </c>
      <c r="L38" s="120"/>
    </row>
    <row r="39" spans="1:28" ht="11.25" customHeight="1">
      <c r="A39" s="122" t="s">
        <v>126</v>
      </c>
      <c r="B39" s="123"/>
      <c r="C39" s="118">
        <v>9</v>
      </c>
      <c r="D39" s="119">
        <v>12.3</v>
      </c>
      <c r="E39" s="119">
        <v>1363</v>
      </c>
      <c r="F39" s="118">
        <v>1041</v>
      </c>
      <c r="G39" s="119">
        <v>1476.26953</v>
      </c>
      <c r="H39" s="119">
        <v>1418.1263496637848</v>
      </c>
      <c r="I39" s="118">
        <v>176</v>
      </c>
      <c r="J39" s="119">
        <v>302.89999999999998</v>
      </c>
      <c r="K39" s="119">
        <v>1721.3</v>
      </c>
      <c r="L39" s="120"/>
    </row>
    <row r="41" spans="1:28" ht="21" customHeight="1">
      <c r="A41" s="106" t="s">
        <v>104</v>
      </c>
      <c r="B41" s="106" t="s">
        <v>105</v>
      </c>
      <c r="C41" s="109" t="s">
        <v>58</v>
      </c>
      <c r="D41" s="110"/>
      <c r="E41" s="110"/>
      <c r="F41" s="109" t="s">
        <v>60</v>
      </c>
      <c r="G41" s="110"/>
      <c r="H41" s="110"/>
      <c r="I41" s="109" t="s">
        <v>62</v>
      </c>
      <c r="J41" s="110"/>
      <c r="K41" s="111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</row>
    <row r="42" spans="1:28" ht="12.75" customHeight="1">
      <c r="A42" s="108"/>
      <c r="B42" s="108"/>
      <c r="C42" s="114" t="s">
        <v>107</v>
      </c>
      <c r="D42" s="114" t="s">
        <v>108</v>
      </c>
      <c r="E42" s="114" t="s">
        <v>109</v>
      </c>
      <c r="F42" s="114" t="s">
        <v>107</v>
      </c>
      <c r="G42" s="114" t="s">
        <v>108</v>
      </c>
      <c r="H42" s="114" t="s">
        <v>109</v>
      </c>
      <c r="I42" s="114" t="s">
        <v>107</v>
      </c>
      <c r="J42" s="114" t="s">
        <v>108</v>
      </c>
      <c r="K42" s="114" t="s">
        <v>109</v>
      </c>
    </row>
    <row r="43" spans="1:28" ht="40.5" customHeight="1">
      <c r="A43" s="107"/>
      <c r="B43" s="107"/>
      <c r="C43" s="115"/>
      <c r="D43" s="115"/>
      <c r="E43" s="115"/>
      <c r="F43" s="115"/>
      <c r="G43" s="115"/>
      <c r="H43" s="115"/>
      <c r="I43" s="115"/>
      <c r="J43" s="115"/>
      <c r="K43" s="115"/>
    </row>
    <row r="44" spans="1:28" ht="11.25" customHeight="1">
      <c r="A44" s="117" t="s">
        <v>110</v>
      </c>
      <c r="B44" s="117" t="s">
        <v>111</v>
      </c>
      <c r="C44" s="118">
        <v>23332</v>
      </c>
      <c r="D44" s="119">
        <v>65298.177360000001</v>
      </c>
      <c r="E44" s="119">
        <v>2798.65</v>
      </c>
      <c r="F44" s="118">
        <v>14918</v>
      </c>
      <c r="G44" s="119">
        <v>52947.052170000003</v>
      </c>
      <c r="H44" s="119">
        <v>3549.21</v>
      </c>
      <c r="I44" s="118">
        <v>14909</v>
      </c>
      <c r="J44" s="119">
        <v>65773.433170000004</v>
      </c>
      <c r="K44" s="119">
        <v>4411.66</v>
      </c>
    </row>
    <row r="45" spans="1:28" ht="11.25" customHeight="1">
      <c r="A45" s="117" t="s">
        <v>112</v>
      </c>
      <c r="B45" s="117" t="s">
        <v>113</v>
      </c>
      <c r="C45" s="118">
        <v>5498</v>
      </c>
      <c r="D45" s="119">
        <v>15444.93369</v>
      </c>
      <c r="E45" s="119">
        <v>2809.19</v>
      </c>
      <c r="F45" s="118">
        <v>3605</v>
      </c>
      <c r="G45" s="119">
        <v>12701.63213</v>
      </c>
      <c r="H45" s="119">
        <v>3523.34</v>
      </c>
      <c r="I45" s="118">
        <v>3260</v>
      </c>
      <c r="J45" s="119">
        <v>14274.88752</v>
      </c>
      <c r="K45" s="119">
        <v>4378.8</v>
      </c>
    </row>
    <row r="46" spans="1:28" ht="11.25" customHeight="1">
      <c r="A46" s="117" t="s">
        <v>114</v>
      </c>
      <c r="B46" s="117" t="s">
        <v>115</v>
      </c>
      <c r="C46" s="118">
        <v>8242</v>
      </c>
      <c r="D46" s="119">
        <v>23022.61479</v>
      </c>
      <c r="E46" s="119">
        <v>2793.33</v>
      </c>
      <c r="F46" s="118">
        <v>5209</v>
      </c>
      <c r="G46" s="119">
        <v>18424.94427</v>
      </c>
      <c r="H46" s="119">
        <v>3537.14</v>
      </c>
      <c r="I46" s="118">
        <v>4547</v>
      </c>
      <c r="J46" s="119">
        <v>19849.91444</v>
      </c>
      <c r="K46" s="119">
        <v>4365.5</v>
      </c>
    </row>
    <row r="47" spans="1:28" ht="11.25" customHeight="1">
      <c r="A47" s="117" t="s">
        <v>116</v>
      </c>
      <c r="B47" s="117" t="s">
        <v>117</v>
      </c>
      <c r="C47" s="118">
        <v>7918</v>
      </c>
      <c r="D47" s="119">
        <v>22234.947090000001</v>
      </c>
      <c r="E47" s="119">
        <v>2808.15</v>
      </c>
      <c r="F47" s="118">
        <v>4670</v>
      </c>
      <c r="G47" s="119">
        <v>16488.11117</v>
      </c>
      <c r="H47" s="119">
        <v>3530.64</v>
      </c>
      <c r="I47" s="118">
        <v>4546</v>
      </c>
      <c r="J47" s="119">
        <v>19851.638769999998</v>
      </c>
      <c r="K47" s="119">
        <v>4366.84</v>
      </c>
    </row>
    <row r="48" spans="1:28" ht="11.25" customHeight="1">
      <c r="A48" s="117" t="s">
        <v>118</v>
      </c>
      <c r="B48" s="117" t="s">
        <v>119</v>
      </c>
      <c r="C48" s="118">
        <v>11988</v>
      </c>
      <c r="D48" s="119">
        <v>33603.723789999996</v>
      </c>
      <c r="E48" s="119">
        <v>2803.11</v>
      </c>
      <c r="F48" s="118">
        <v>7767</v>
      </c>
      <c r="G48" s="119">
        <v>27425.189710000002</v>
      </c>
      <c r="H48" s="119">
        <v>3530.99</v>
      </c>
      <c r="I48" s="118">
        <v>7482</v>
      </c>
      <c r="J48" s="119">
        <v>32782.249380000001</v>
      </c>
      <c r="K48" s="119">
        <v>4381.4799999999996</v>
      </c>
    </row>
    <row r="49" spans="1:28" ht="11.25" customHeight="1">
      <c r="A49" s="117" t="s">
        <v>120</v>
      </c>
      <c r="B49" s="117" t="s">
        <v>121</v>
      </c>
      <c r="C49" s="118">
        <v>8783</v>
      </c>
      <c r="D49" s="119">
        <v>24565.66908</v>
      </c>
      <c r="E49" s="119">
        <v>2796.96</v>
      </c>
      <c r="F49" s="118">
        <v>5724</v>
      </c>
      <c r="G49" s="119">
        <v>20209.403350000001</v>
      </c>
      <c r="H49" s="119">
        <v>3530.64</v>
      </c>
      <c r="I49" s="118">
        <v>4940</v>
      </c>
      <c r="J49" s="119">
        <v>21501.85756</v>
      </c>
      <c r="K49" s="119">
        <v>4352.6000000000004</v>
      </c>
    </row>
    <row r="50" spans="1:28" ht="11.25" customHeight="1">
      <c r="A50" s="117" t="s">
        <v>122</v>
      </c>
      <c r="B50" s="117" t="s">
        <v>123</v>
      </c>
      <c r="C50" s="118">
        <v>12483</v>
      </c>
      <c r="D50" s="119">
        <v>34875.964829999997</v>
      </c>
      <c r="E50" s="119">
        <v>2793.88</v>
      </c>
      <c r="F50" s="118">
        <v>7160</v>
      </c>
      <c r="G50" s="119">
        <v>25261.518989999997</v>
      </c>
      <c r="H50" s="119">
        <v>3528.15</v>
      </c>
      <c r="I50" s="118">
        <v>6850</v>
      </c>
      <c r="J50" s="119">
        <v>29970.598510000003</v>
      </c>
      <c r="K50" s="119">
        <v>4375.2700000000004</v>
      </c>
    </row>
    <row r="51" spans="1:28" ht="11.25" customHeight="1">
      <c r="A51" s="117" t="s">
        <v>124</v>
      </c>
      <c r="B51" s="117" t="s">
        <v>125</v>
      </c>
      <c r="C51" s="118">
        <v>20692</v>
      </c>
      <c r="D51" s="119">
        <v>57553.562299999998</v>
      </c>
      <c r="E51" s="119">
        <v>2781.44</v>
      </c>
      <c r="F51" s="118">
        <v>9698</v>
      </c>
      <c r="G51" s="119">
        <v>34124.256529999999</v>
      </c>
      <c r="H51" s="119">
        <v>3518.69</v>
      </c>
      <c r="I51" s="118">
        <v>9840</v>
      </c>
      <c r="J51" s="119">
        <v>43070.677819999997</v>
      </c>
      <c r="K51" s="119">
        <v>4377.1000000000004</v>
      </c>
    </row>
    <row r="52" spans="1:28" ht="11.25" customHeight="1">
      <c r="A52" s="122" t="s">
        <v>126</v>
      </c>
      <c r="B52" s="123"/>
      <c r="C52" s="118">
        <v>98936</v>
      </c>
      <c r="D52" s="119">
        <v>276599.59292999998</v>
      </c>
      <c r="E52" s="119">
        <v>2795.7426308926983</v>
      </c>
      <c r="F52" s="118">
        <v>58751</v>
      </c>
      <c r="G52" s="119">
        <v>207582.10832000003</v>
      </c>
      <c r="H52" s="119">
        <v>3533.2523415771652</v>
      </c>
      <c r="I52" s="118">
        <v>56374</v>
      </c>
      <c r="J52" s="119">
        <v>247075.25717</v>
      </c>
      <c r="K52" s="119">
        <v>4382.7874050094015</v>
      </c>
    </row>
    <row r="54" spans="1:28" ht="19.5" customHeight="1">
      <c r="A54" s="106" t="s">
        <v>104</v>
      </c>
      <c r="B54" s="106" t="s">
        <v>105</v>
      </c>
      <c r="C54" s="109" t="s">
        <v>64</v>
      </c>
      <c r="D54" s="110"/>
      <c r="E54" s="110"/>
      <c r="F54" s="109" t="s">
        <v>66</v>
      </c>
      <c r="G54" s="110"/>
      <c r="H54" s="111"/>
      <c r="I54" s="130"/>
      <c r="J54" s="130"/>
      <c r="K54" s="130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</row>
    <row r="55" spans="1:28" ht="12.75" customHeight="1">
      <c r="A55" s="108"/>
      <c r="B55" s="108"/>
      <c r="C55" s="114" t="s">
        <v>107</v>
      </c>
      <c r="D55" s="114" t="s">
        <v>108</v>
      </c>
      <c r="E55" s="114" t="s">
        <v>109</v>
      </c>
      <c r="F55" s="114" t="s">
        <v>107</v>
      </c>
      <c r="G55" s="114" t="s">
        <v>108</v>
      </c>
      <c r="H55" s="114" t="s">
        <v>109</v>
      </c>
    </row>
    <row r="56" spans="1:28" ht="48" customHeight="1">
      <c r="A56" s="107"/>
      <c r="B56" s="107"/>
      <c r="C56" s="115"/>
      <c r="D56" s="115"/>
      <c r="E56" s="115"/>
      <c r="F56" s="115"/>
      <c r="G56" s="115"/>
      <c r="H56" s="115"/>
    </row>
    <row r="57" spans="1:28" ht="11.25" customHeight="1">
      <c r="A57" s="117" t="s">
        <v>110</v>
      </c>
      <c r="B57" s="117" t="s">
        <v>111</v>
      </c>
      <c r="C57" s="118">
        <v>15957</v>
      </c>
      <c r="D57" s="119">
        <v>106154.69190000001</v>
      </c>
      <c r="E57" s="119">
        <v>6652.55</v>
      </c>
      <c r="F57" s="118">
        <v>3522</v>
      </c>
      <c r="G57" s="119">
        <v>53744.494960000004</v>
      </c>
      <c r="H57" s="119">
        <v>15259.65</v>
      </c>
      <c r="I57" s="131"/>
    </row>
    <row r="58" spans="1:28" ht="11.25" customHeight="1">
      <c r="A58" s="117" t="s">
        <v>112</v>
      </c>
      <c r="B58" s="117" t="s">
        <v>113</v>
      </c>
      <c r="C58" s="118">
        <v>1935</v>
      </c>
      <c r="D58" s="119">
        <v>12399.45745</v>
      </c>
      <c r="E58" s="119">
        <v>6407.99</v>
      </c>
      <c r="F58" s="118">
        <v>203</v>
      </c>
      <c r="G58" s="119">
        <v>2875.6780099999996</v>
      </c>
      <c r="H58" s="119">
        <v>14165.9</v>
      </c>
      <c r="I58" s="131"/>
    </row>
    <row r="59" spans="1:28" ht="11.25" customHeight="1">
      <c r="A59" s="117" t="s">
        <v>114</v>
      </c>
      <c r="B59" s="117" t="s">
        <v>115</v>
      </c>
      <c r="C59" s="118">
        <v>2344</v>
      </c>
      <c r="D59" s="119">
        <v>14803.721380000001</v>
      </c>
      <c r="E59" s="119">
        <v>6315.58</v>
      </c>
      <c r="F59" s="118">
        <v>263</v>
      </c>
      <c r="G59" s="119">
        <v>3639.6</v>
      </c>
      <c r="H59" s="119">
        <v>13838.8</v>
      </c>
      <c r="I59" s="131"/>
    </row>
    <row r="60" spans="1:28" ht="11.25" customHeight="1">
      <c r="A60" s="117" t="s">
        <v>116</v>
      </c>
      <c r="B60" s="117" t="s">
        <v>117</v>
      </c>
      <c r="C60" s="118">
        <v>2280</v>
      </c>
      <c r="D60" s="119">
        <v>14394.51116</v>
      </c>
      <c r="E60" s="119">
        <v>6313.38</v>
      </c>
      <c r="F60" s="118">
        <v>216</v>
      </c>
      <c r="G60" s="119">
        <v>3164.7</v>
      </c>
      <c r="H60" s="119">
        <v>14651.5</v>
      </c>
      <c r="I60" s="131"/>
    </row>
    <row r="61" spans="1:28" ht="11.25" customHeight="1">
      <c r="A61" s="117" t="s">
        <v>118</v>
      </c>
      <c r="B61" s="117" t="s">
        <v>119</v>
      </c>
      <c r="C61" s="118">
        <v>4046</v>
      </c>
      <c r="D61" s="119">
        <v>25701.8812</v>
      </c>
      <c r="E61" s="119">
        <v>6352.42</v>
      </c>
      <c r="F61" s="118">
        <v>414</v>
      </c>
      <c r="G61" s="119">
        <v>5841.9015899999995</v>
      </c>
      <c r="H61" s="119">
        <v>14110.87</v>
      </c>
      <c r="I61" s="131"/>
    </row>
    <row r="62" spans="1:28" ht="11.25" customHeight="1">
      <c r="A62" s="117" t="s">
        <v>120</v>
      </c>
      <c r="B62" s="117" t="s">
        <v>121</v>
      </c>
      <c r="C62" s="118">
        <v>2481</v>
      </c>
      <c r="D62" s="119">
        <v>15900.66093</v>
      </c>
      <c r="E62" s="119">
        <v>6408.97</v>
      </c>
      <c r="F62" s="118">
        <v>324</v>
      </c>
      <c r="G62" s="119">
        <v>4463.8999999999996</v>
      </c>
      <c r="H62" s="119">
        <v>13777.6</v>
      </c>
      <c r="I62" s="131"/>
    </row>
    <row r="63" spans="1:28" ht="11.25" customHeight="1">
      <c r="A63" s="117" t="s">
        <v>122</v>
      </c>
      <c r="B63" s="117" t="s">
        <v>123</v>
      </c>
      <c r="C63" s="118">
        <v>3793</v>
      </c>
      <c r="D63" s="119">
        <v>24314.965459999999</v>
      </c>
      <c r="E63" s="119">
        <v>6410.48</v>
      </c>
      <c r="F63" s="118">
        <v>447</v>
      </c>
      <c r="G63" s="119">
        <v>5934.5</v>
      </c>
      <c r="H63" s="119">
        <v>13276.3</v>
      </c>
      <c r="I63" s="131"/>
    </row>
    <row r="64" spans="1:28" ht="11.25" customHeight="1">
      <c r="A64" s="117" t="s">
        <v>124</v>
      </c>
      <c r="B64" s="117" t="s">
        <v>125</v>
      </c>
      <c r="C64" s="118">
        <v>6325</v>
      </c>
      <c r="D64" s="119">
        <v>40739.365869999994</v>
      </c>
      <c r="E64" s="119">
        <v>6441.01</v>
      </c>
      <c r="F64" s="118">
        <v>676</v>
      </c>
      <c r="G64" s="119">
        <v>9267.6</v>
      </c>
      <c r="H64" s="119">
        <v>13709.4</v>
      </c>
      <c r="I64" s="131"/>
    </row>
    <row r="65" spans="1:9" ht="11.25" customHeight="1">
      <c r="A65" s="122" t="s">
        <v>126</v>
      </c>
      <c r="B65" s="123"/>
      <c r="C65" s="118">
        <v>39161</v>
      </c>
      <c r="D65" s="119">
        <v>254409.25535000002</v>
      </c>
      <c r="E65" s="119">
        <v>6496.4953742243561</v>
      </c>
      <c r="F65" s="118">
        <v>6065</v>
      </c>
      <c r="G65" s="119">
        <v>88914.9</v>
      </c>
      <c r="H65" s="119">
        <v>14662.8</v>
      </c>
      <c r="I65" s="131"/>
    </row>
  </sheetData>
  <mergeCells count="72">
    <mergeCell ref="F55:F56"/>
    <mergeCell ref="G55:G56"/>
    <mergeCell ref="H55:H56"/>
    <mergeCell ref="A65:B65"/>
    <mergeCell ref="J42:J43"/>
    <mergeCell ref="K42:K43"/>
    <mergeCell ref="A52:B52"/>
    <mergeCell ref="A54:A56"/>
    <mergeCell ref="B54:B56"/>
    <mergeCell ref="C54:E54"/>
    <mergeCell ref="F54:H54"/>
    <mergeCell ref="C55:C56"/>
    <mergeCell ref="D55:D56"/>
    <mergeCell ref="E55:E56"/>
    <mergeCell ref="D42:D43"/>
    <mergeCell ref="E42:E43"/>
    <mergeCell ref="F42:F43"/>
    <mergeCell ref="G42:G43"/>
    <mergeCell ref="H42:H43"/>
    <mergeCell ref="I42:I43"/>
    <mergeCell ref="I29:I30"/>
    <mergeCell ref="J29:J30"/>
    <mergeCell ref="K29:K30"/>
    <mergeCell ref="A39:B39"/>
    <mergeCell ref="A41:A43"/>
    <mergeCell ref="B41:B43"/>
    <mergeCell ref="C41:E41"/>
    <mergeCell ref="F41:H41"/>
    <mergeCell ref="I41:K41"/>
    <mergeCell ref="C42:C43"/>
    <mergeCell ref="C29:C30"/>
    <mergeCell ref="D29:D30"/>
    <mergeCell ref="E29:E30"/>
    <mergeCell ref="F29:F30"/>
    <mergeCell ref="G29:G30"/>
    <mergeCell ref="H29:H30"/>
    <mergeCell ref="H16:H17"/>
    <mergeCell ref="I16:I17"/>
    <mergeCell ref="J16:J17"/>
    <mergeCell ref="K16:K17"/>
    <mergeCell ref="A26:B26"/>
    <mergeCell ref="A28:A30"/>
    <mergeCell ref="B28:B30"/>
    <mergeCell ref="C28:E28"/>
    <mergeCell ref="F28:H28"/>
    <mergeCell ref="I28:K28"/>
    <mergeCell ref="A15:A17"/>
    <mergeCell ref="B15:B17"/>
    <mergeCell ref="C15:E15"/>
    <mergeCell ref="F15:H15"/>
    <mergeCell ref="I15:K15"/>
    <mergeCell ref="C16:C17"/>
    <mergeCell ref="D16:D17"/>
    <mergeCell ref="E16:E17"/>
    <mergeCell ref="F16:F17"/>
    <mergeCell ref="G16:G17"/>
    <mergeCell ref="G3:G4"/>
    <mergeCell ref="H3:H4"/>
    <mergeCell ref="I3:I4"/>
    <mergeCell ref="J3:J4"/>
    <mergeCell ref="K3:K4"/>
    <mergeCell ref="A13:B13"/>
    <mergeCell ref="A1:F1"/>
    <mergeCell ref="A2:A4"/>
    <mergeCell ref="B2:B4"/>
    <mergeCell ref="C2:E2"/>
    <mergeCell ref="F2:H2"/>
    <mergeCell ref="I2:K2"/>
    <mergeCell ref="C3:C4"/>
    <mergeCell ref="D3:D4"/>
    <mergeCell ref="E3:E4"/>
    <mergeCell ref="F3:F4"/>
  </mergeCells>
  <pageMargins left="0.75" right="0.75" top="1" bottom="1" header="0.5" footer="0.5"/>
  <pageSetup paperSize="9" orientation="landscape"/>
  <rowBreaks count="5" manualBreakCount="5">
    <brk id="14" max="16383" man="1"/>
    <brk id="27" max="16383" man="1"/>
    <brk id="40" max="16383" man="1"/>
    <brk id="53" max="16383" man="1"/>
    <brk id="6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M39"/>
  <sheetViews>
    <sheetView workbookViewId="0">
      <selection activeCell="D18" sqref="D18"/>
    </sheetView>
  </sheetViews>
  <sheetFormatPr defaultColWidth="9.33203125" defaultRowHeight="11.25" customHeight="1"/>
  <cols>
    <col min="1" max="1" width="3.6640625" style="96" customWidth="1"/>
    <col min="2" max="2" width="33" style="96" customWidth="1"/>
    <col min="3" max="3" width="11" style="96" customWidth="1"/>
    <col min="4" max="4" width="14.1640625" style="96" customWidth="1"/>
    <col min="5" max="5" width="10.33203125" style="96" customWidth="1"/>
    <col min="6" max="6" width="11" style="96" customWidth="1"/>
    <col min="7" max="7" width="14.1640625" style="96" customWidth="1"/>
    <col min="8" max="8" width="10.33203125" style="96" customWidth="1"/>
    <col min="9" max="9" width="11" style="96" customWidth="1"/>
    <col min="10" max="10" width="14.1640625" style="94" customWidth="1"/>
    <col min="11" max="11" width="10.33203125" style="132" customWidth="1"/>
    <col min="12" max="12" width="13" style="95" customWidth="1"/>
    <col min="13" max="13" width="31.33203125" style="133" customWidth="1"/>
    <col min="14" max="16384" width="9.33203125" style="96"/>
  </cols>
  <sheetData>
    <row r="1" spans="1:11" ht="11.25" customHeight="1">
      <c r="A1" s="104" t="s">
        <v>127</v>
      </c>
      <c r="B1" s="104"/>
      <c r="C1" s="104"/>
      <c r="D1" s="104"/>
      <c r="E1" s="104"/>
      <c r="F1" s="104"/>
      <c r="G1" s="134"/>
    </row>
    <row r="2" spans="1:11" ht="23.25" customHeight="1">
      <c r="A2" s="106" t="s">
        <v>104</v>
      </c>
      <c r="B2" s="106" t="s">
        <v>105</v>
      </c>
      <c r="C2" s="135" t="s">
        <v>106</v>
      </c>
      <c r="D2" s="137"/>
      <c r="E2" s="136"/>
      <c r="F2" s="135" t="s">
        <v>128</v>
      </c>
      <c r="G2" s="137"/>
      <c r="H2" s="136"/>
      <c r="I2" s="135" t="s">
        <v>129</v>
      </c>
      <c r="J2" s="137"/>
      <c r="K2" s="136"/>
    </row>
    <row r="3" spans="1:11" ht="28.5" customHeight="1">
      <c r="A3" s="108"/>
      <c r="B3" s="108"/>
      <c r="C3" s="106" t="s">
        <v>107</v>
      </c>
      <c r="D3" s="106" t="s">
        <v>108</v>
      </c>
      <c r="E3" s="106" t="s">
        <v>109</v>
      </c>
      <c r="F3" s="106" t="s">
        <v>107</v>
      </c>
      <c r="G3" s="106" t="s">
        <v>108</v>
      </c>
      <c r="H3" s="106" t="s">
        <v>109</v>
      </c>
      <c r="I3" s="106" t="s">
        <v>107</v>
      </c>
      <c r="J3" s="106" t="s">
        <v>108</v>
      </c>
      <c r="K3" s="106" t="s">
        <v>109</v>
      </c>
    </row>
    <row r="4" spans="1:11" ht="21.75" customHeight="1">
      <c r="A4" s="107"/>
      <c r="B4" s="107"/>
      <c r="C4" s="107"/>
      <c r="D4" s="107"/>
      <c r="E4" s="107"/>
      <c r="F4" s="107"/>
      <c r="G4" s="107"/>
      <c r="H4" s="107"/>
      <c r="I4" s="107"/>
      <c r="J4" s="108"/>
      <c r="K4" s="107"/>
    </row>
    <row r="5" spans="1:11" ht="12.75" customHeight="1">
      <c r="A5" s="117" t="s">
        <v>110</v>
      </c>
      <c r="B5" s="117" t="s">
        <v>111</v>
      </c>
      <c r="C5" s="138">
        <v>73007</v>
      </c>
      <c r="D5" s="139">
        <v>344438.24368000001</v>
      </c>
      <c r="E5" s="140">
        <v>4717.88</v>
      </c>
      <c r="F5" s="138">
        <v>56721</v>
      </c>
      <c r="G5" s="139">
        <v>276445.55826999998</v>
      </c>
      <c r="H5" s="139">
        <v>4873.7779353325923</v>
      </c>
      <c r="I5" s="141">
        <v>11750</v>
      </c>
      <c r="J5" s="142">
        <v>43626.92035</v>
      </c>
      <c r="K5" s="140">
        <v>3712.9293914893619</v>
      </c>
    </row>
    <row r="6" spans="1:11" ht="12.75" customHeight="1">
      <c r="A6" s="117" t="s">
        <v>112</v>
      </c>
      <c r="B6" s="117" t="s">
        <v>113</v>
      </c>
      <c r="C6" s="138">
        <v>14632</v>
      </c>
      <c r="D6" s="139">
        <v>57873.502460000003</v>
      </c>
      <c r="E6" s="140">
        <v>3955.27</v>
      </c>
      <c r="F6" s="138">
        <v>11262</v>
      </c>
      <c r="G6" s="139">
        <v>46836.286659999998</v>
      </c>
      <c r="H6" s="139">
        <v>4158.7894388208133</v>
      </c>
      <c r="I6" s="141">
        <v>2309</v>
      </c>
      <c r="J6" s="142">
        <v>7671.3507399999999</v>
      </c>
      <c r="K6" s="140">
        <v>3322.3693113902123</v>
      </c>
    </row>
    <row r="7" spans="1:11" ht="12.75" customHeight="1">
      <c r="A7" s="117" t="s">
        <v>114</v>
      </c>
      <c r="B7" s="117" t="s">
        <v>115</v>
      </c>
      <c r="C7" s="138">
        <v>20722</v>
      </c>
      <c r="D7" s="139">
        <v>79885.542879999994</v>
      </c>
      <c r="E7" s="140">
        <v>3855.11</v>
      </c>
      <c r="F7" s="138">
        <v>15989</v>
      </c>
      <c r="G7" s="139">
        <v>64414.234490000003</v>
      </c>
      <c r="H7" s="139">
        <v>4028.6593589342674</v>
      </c>
      <c r="I7" s="141">
        <v>3373</v>
      </c>
      <c r="J7" s="142">
        <v>11100.239220000001</v>
      </c>
      <c r="K7" s="140">
        <v>3290.9099377408838</v>
      </c>
    </row>
    <row r="8" spans="1:11" ht="12.75" customHeight="1">
      <c r="A8" s="117" t="s">
        <v>116</v>
      </c>
      <c r="B8" s="117" t="s">
        <v>117</v>
      </c>
      <c r="C8" s="138">
        <v>19770</v>
      </c>
      <c r="D8" s="139">
        <v>76318.637180000005</v>
      </c>
      <c r="E8" s="140">
        <v>3860.33</v>
      </c>
      <c r="F8" s="138">
        <v>14480</v>
      </c>
      <c r="G8" s="139">
        <v>59218.43374</v>
      </c>
      <c r="H8" s="139">
        <v>4089.6708383977902</v>
      </c>
      <c r="I8" s="141">
        <v>3935</v>
      </c>
      <c r="J8" s="143">
        <v>12653.543250000001</v>
      </c>
      <c r="K8" s="140">
        <v>3215.639961880559</v>
      </c>
    </row>
    <row r="9" spans="1:11" ht="12.75" customHeight="1">
      <c r="A9" s="117" t="s">
        <v>118</v>
      </c>
      <c r="B9" s="117" t="s">
        <v>119</v>
      </c>
      <c r="C9" s="138">
        <v>31955</v>
      </c>
      <c r="D9" s="139">
        <v>125690.11504999999</v>
      </c>
      <c r="E9" s="140">
        <v>3933.35</v>
      </c>
      <c r="F9" s="138">
        <v>23908</v>
      </c>
      <c r="G9" s="139">
        <v>98945.588029999999</v>
      </c>
      <c r="H9" s="139">
        <v>4138.5974581729961</v>
      </c>
      <c r="I9" s="141">
        <v>5839</v>
      </c>
      <c r="J9" s="142">
        <v>19385.820309999999</v>
      </c>
      <c r="K9" s="140">
        <v>3320.0582822401093</v>
      </c>
    </row>
    <row r="10" spans="1:11" ht="12.75" customHeight="1">
      <c r="A10" s="117" t="s">
        <v>120</v>
      </c>
      <c r="B10" s="117" t="s">
        <v>121</v>
      </c>
      <c r="C10" s="138">
        <v>22503</v>
      </c>
      <c r="D10" s="139">
        <v>86977.846590000001</v>
      </c>
      <c r="E10" s="140">
        <v>3865.17</v>
      </c>
      <c r="F10" s="138">
        <v>17473</v>
      </c>
      <c r="G10" s="139">
        <v>70330.990650000007</v>
      </c>
      <c r="H10" s="139">
        <v>4025.1239426543816</v>
      </c>
      <c r="I10" s="141">
        <v>3340</v>
      </c>
      <c r="J10" s="142">
        <v>11289.01391</v>
      </c>
      <c r="K10" s="140">
        <v>3379.9442844311379</v>
      </c>
    </row>
    <row r="11" spans="1:11" ht="12.75" customHeight="1">
      <c r="A11" s="117" t="s">
        <v>122</v>
      </c>
      <c r="B11" s="117" t="s">
        <v>123</v>
      </c>
      <c r="C11" s="138">
        <v>30931</v>
      </c>
      <c r="D11" s="139">
        <v>120633.49068999999</v>
      </c>
      <c r="E11" s="140">
        <v>3900.08</v>
      </c>
      <c r="F11" s="138">
        <v>23438</v>
      </c>
      <c r="G11" s="139">
        <v>96080.664340000003</v>
      </c>
      <c r="H11" s="139">
        <v>4099.3542256165201</v>
      </c>
      <c r="I11" s="141">
        <v>5349</v>
      </c>
      <c r="J11" s="143">
        <v>17891.847870000001</v>
      </c>
      <c r="K11" s="140">
        <v>3344.8958440830065</v>
      </c>
    </row>
    <row r="12" spans="1:11" ht="12.75" customHeight="1">
      <c r="A12" s="117" t="s">
        <v>124</v>
      </c>
      <c r="B12" s="117" t="s">
        <v>125</v>
      </c>
      <c r="C12" s="138">
        <v>47496</v>
      </c>
      <c r="D12" s="139">
        <v>185112.41640000002</v>
      </c>
      <c r="E12" s="140">
        <v>3897.43</v>
      </c>
      <c r="F12" s="138">
        <v>35930</v>
      </c>
      <c r="G12" s="139">
        <v>145393.38727000001</v>
      </c>
      <c r="H12" s="139">
        <v>4046.5735393821324</v>
      </c>
      <c r="I12" s="141">
        <v>8333</v>
      </c>
      <c r="J12" s="143">
        <v>28839.019850000001</v>
      </c>
      <c r="K12" s="140">
        <v>3460.8208148325934</v>
      </c>
    </row>
    <row r="13" spans="1:11" ht="11.25" customHeight="1">
      <c r="A13" s="122" t="s">
        <v>126</v>
      </c>
      <c r="B13" s="123"/>
      <c r="C13" s="138">
        <v>261016</v>
      </c>
      <c r="D13" s="139">
        <v>1076929.7949300001</v>
      </c>
      <c r="E13" s="140">
        <v>4125.9148670196464</v>
      </c>
      <c r="F13" s="138">
        <v>199201</v>
      </c>
      <c r="G13" s="139">
        <v>857665.14344999997</v>
      </c>
      <c r="H13" s="139">
        <v>4305.5262947977162</v>
      </c>
      <c r="I13" s="141">
        <v>44228</v>
      </c>
      <c r="J13" s="143">
        <v>152457.7555</v>
      </c>
      <c r="K13" s="140">
        <v>3447.0868115221128</v>
      </c>
    </row>
    <row r="15" spans="1:11" ht="24" customHeight="1">
      <c r="A15" s="106" t="s">
        <v>104</v>
      </c>
      <c r="B15" s="106" t="s">
        <v>105</v>
      </c>
      <c r="C15" s="135" t="s">
        <v>130</v>
      </c>
      <c r="D15" s="137"/>
      <c r="E15" s="136"/>
      <c r="F15" s="135" t="s">
        <v>131</v>
      </c>
      <c r="G15" s="137"/>
      <c r="H15" s="136"/>
      <c r="I15" s="135" t="s">
        <v>132</v>
      </c>
      <c r="J15" s="137"/>
      <c r="K15" s="136"/>
    </row>
    <row r="16" spans="1:11" ht="12.75" customHeight="1">
      <c r="A16" s="108"/>
      <c r="B16" s="108"/>
      <c r="C16" s="106" t="s">
        <v>107</v>
      </c>
      <c r="D16" s="106" t="s">
        <v>108</v>
      </c>
      <c r="E16" s="106" t="s">
        <v>109</v>
      </c>
      <c r="F16" s="106" t="s">
        <v>107</v>
      </c>
      <c r="G16" s="106" t="s">
        <v>108</v>
      </c>
      <c r="H16" s="106" t="s">
        <v>109</v>
      </c>
      <c r="I16" s="106" t="s">
        <v>107</v>
      </c>
      <c r="J16" s="106" t="s">
        <v>108</v>
      </c>
      <c r="K16" s="106" t="s">
        <v>109</v>
      </c>
    </row>
    <row r="17" spans="1:13" ht="43.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</row>
    <row r="18" spans="1:13" ht="11.25" customHeight="1">
      <c r="A18" s="117" t="s">
        <v>110</v>
      </c>
      <c r="B18" s="117" t="s">
        <v>111</v>
      </c>
      <c r="C18" s="138">
        <v>2659</v>
      </c>
      <c r="D18" s="139">
        <v>9525.5850200000004</v>
      </c>
      <c r="E18" s="139">
        <v>3582.3937645731476</v>
      </c>
      <c r="F18" s="138">
        <v>1558</v>
      </c>
      <c r="G18" s="139">
        <v>8242.0676600000006</v>
      </c>
      <c r="H18" s="139">
        <v>5290.1589602053918</v>
      </c>
      <c r="I18" s="138">
        <v>275</v>
      </c>
      <c r="J18" s="139">
        <v>714.53099999999995</v>
      </c>
      <c r="K18" s="139">
        <v>2598.2945454545456</v>
      </c>
    </row>
    <row r="19" spans="1:13" ht="11.25" customHeight="1">
      <c r="A19" s="117" t="s">
        <v>112</v>
      </c>
      <c r="B19" s="117" t="s">
        <v>113</v>
      </c>
      <c r="C19" s="138">
        <v>678</v>
      </c>
      <c r="D19" s="139">
        <v>1954.98127</v>
      </c>
      <c r="E19" s="139">
        <v>2883.4532005899705</v>
      </c>
      <c r="F19" s="138">
        <v>290</v>
      </c>
      <c r="G19" s="139">
        <v>1020.5966999999999</v>
      </c>
      <c r="H19" s="139">
        <v>3519.2989655172414</v>
      </c>
      <c r="I19" s="138">
        <v>90</v>
      </c>
      <c r="J19" s="139">
        <v>241.732</v>
      </c>
      <c r="K19" s="139">
        <v>2685.911111111111</v>
      </c>
    </row>
    <row r="20" spans="1:13" ht="11.25" customHeight="1">
      <c r="A20" s="117" t="s">
        <v>114</v>
      </c>
      <c r="B20" s="117" t="s">
        <v>115</v>
      </c>
      <c r="C20" s="138">
        <v>822</v>
      </c>
      <c r="D20" s="139">
        <v>2412.6124399999999</v>
      </c>
      <c r="E20" s="139">
        <v>2935.0516301703165</v>
      </c>
      <c r="F20" s="138">
        <v>431</v>
      </c>
      <c r="G20" s="139">
        <v>1535.48957</v>
      </c>
      <c r="H20" s="139">
        <v>3562.6208120649653</v>
      </c>
      <c r="I20" s="138">
        <v>104</v>
      </c>
      <c r="J20" s="139">
        <v>278.81200000000001</v>
      </c>
      <c r="K20" s="139">
        <v>2680.8846153846152</v>
      </c>
    </row>
    <row r="21" spans="1:13" ht="11.25" customHeight="1">
      <c r="A21" s="117" t="s">
        <v>116</v>
      </c>
      <c r="B21" s="117" t="s">
        <v>117</v>
      </c>
      <c r="C21" s="138">
        <v>848</v>
      </c>
      <c r="D21" s="139">
        <v>2425.4775600000003</v>
      </c>
      <c r="E21" s="139">
        <v>2860.2329716981135</v>
      </c>
      <c r="F21" s="138">
        <v>392</v>
      </c>
      <c r="G21" s="139">
        <v>1447.4221499999999</v>
      </c>
      <c r="H21" s="139">
        <v>3692.4034438775507</v>
      </c>
      <c r="I21" s="138">
        <v>111</v>
      </c>
      <c r="J21" s="139">
        <v>311.55700000000002</v>
      </c>
      <c r="K21" s="139">
        <v>2806.8198198198197</v>
      </c>
    </row>
    <row r="22" spans="1:13" ht="11.25" customHeight="1">
      <c r="A22" s="117" t="s">
        <v>118</v>
      </c>
      <c r="B22" s="117" t="s">
        <v>119</v>
      </c>
      <c r="C22" s="138">
        <v>1365</v>
      </c>
      <c r="D22" s="139">
        <v>4141.3597200000004</v>
      </c>
      <c r="E22" s="139">
        <v>3033.9631648351651</v>
      </c>
      <c r="F22" s="138">
        <v>716</v>
      </c>
      <c r="G22" s="139">
        <v>2580.7097899999999</v>
      </c>
      <c r="H22" s="139">
        <v>3604.3432821229053</v>
      </c>
      <c r="I22" s="138">
        <v>121</v>
      </c>
      <c r="J22" s="139">
        <v>323.22899999999998</v>
      </c>
      <c r="K22" s="139">
        <v>2671.3140495867769</v>
      </c>
    </row>
    <row r="23" spans="1:13" ht="11.25" customHeight="1">
      <c r="A23" s="117" t="s">
        <v>120</v>
      </c>
      <c r="B23" s="117" t="s">
        <v>121</v>
      </c>
      <c r="C23" s="138">
        <v>1093</v>
      </c>
      <c r="D23" s="139">
        <v>3133.1036800000002</v>
      </c>
      <c r="E23" s="139">
        <v>2866.5175480329372</v>
      </c>
      <c r="F23" s="138">
        <v>454</v>
      </c>
      <c r="G23" s="139">
        <v>1558.83671</v>
      </c>
      <c r="H23" s="139">
        <v>3433.5610352422905</v>
      </c>
      <c r="I23" s="138">
        <v>139</v>
      </c>
      <c r="J23" s="139">
        <v>379.35700000000003</v>
      </c>
      <c r="K23" s="139">
        <v>2729.1870503597124</v>
      </c>
    </row>
    <row r="24" spans="1:13" ht="11.25" customHeight="1">
      <c r="A24" s="117" t="s">
        <v>122</v>
      </c>
      <c r="B24" s="117" t="s">
        <v>123</v>
      </c>
      <c r="C24" s="138">
        <v>1273</v>
      </c>
      <c r="D24" s="139">
        <v>3711.3380999999999</v>
      </c>
      <c r="E24" s="139">
        <v>2915.4266300078557</v>
      </c>
      <c r="F24" s="138">
        <v>632</v>
      </c>
      <c r="G24" s="139">
        <v>2199.18678</v>
      </c>
      <c r="H24" s="139">
        <v>3479.7259177215187</v>
      </c>
      <c r="I24" s="138">
        <v>237</v>
      </c>
      <c r="J24" s="139">
        <v>645.774</v>
      </c>
      <c r="K24" s="139">
        <v>2724.7848101265822</v>
      </c>
    </row>
    <row r="25" spans="1:13" ht="11.25" customHeight="1">
      <c r="A25" s="117" t="s">
        <v>124</v>
      </c>
      <c r="B25" s="117" t="s">
        <v>125</v>
      </c>
      <c r="C25" s="138">
        <v>2075</v>
      </c>
      <c r="D25" s="139">
        <v>6361.97786</v>
      </c>
      <c r="E25" s="139">
        <v>3066.0134265060242</v>
      </c>
      <c r="F25" s="138">
        <v>862</v>
      </c>
      <c r="G25" s="139">
        <v>3166.57098</v>
      </c>
      <c r="H25" s="139">
        <v>3673.5162180974476</v>
      </c>
      <c r="I25" s="138">
        <v>289</v>
      </c>
      <c r="J25" s="139">
        <v>779.53</v>
      </c>
      <c r="K25" s="139">
        <v>2697.3356401384085</v>
      </c>
    </row>
    <row r="26" spans="1:13" ht="11.25" customHeight="1">
      <c r="A26" s="122" t="s">
        <v>126</v>
      </c>
      <c r="B26" s="123"/>
      <c r="C26" s="138">
        <v>10813</v>
      </c>
      <c r="D26" s="139">
        <v>33666.435649999999</v>
      </c>
      <c r="E26" s="139">
        <v>3113.5148108757976</v>
      </c>
      <c r="F26" s="138">
        <v>5335</v>
      </c>
      <c r="G26" s="139">
        <v>21750.880340000003</v>
      </c>
      <c r="H26" s="139">
        <v>4077.0159962511721</v>
      </c>
      <c r="I26" s="138">
        <v>1366</v>
      </c>
      <c r="J26" s="139">
        <v>3674.5219999999999</v>
      </c>
      <c r="K26" s="139">
        <v>2689.9868228404098</v>
      </c>
    </row>
    <row r="28" spans="1:13" ht="21" customHeight="1">
      <c r="A28" s="106" t="s">
        <v>104</v>
      </c>
      <c r="B28" s="106" t="s">
        <v>105</v>
      </c>
      <c r="C28" s="135" t="s">
        <v>133</v>
      </c>
      <c r="D28" s="137"/>
      <c r="E28" s="136"/>
      <c r="F28" s="112"/>
      <c r="G28" s="112"/>
      <c r="H28" s="112"/>
      <c r="I28" s="94"/>
      <c r="J28" s="132"/>
      <c r="K28" s="95"/>
      <c r="L28" s="96"/>
      <c r="M28" s="96"/>
    </row>
    <row r="29" spans="1:13" ht="11.25" customHeight="1">
      <c r="A29" s="108"/>
      <c r="B29" s="108"/>
      <c r="C29" s="106" t="s">
        <v>107</v>
      </c>
      <c r="D29" s="106" t="s">
        <v>108</v>
      </c>
      <c r="E29" s="106" t="s">
        <v>109</v>
      </c>
      <c r="I29" s="94"/>
      <c r="J29" s="132"/>
      <c r="K29" s="95"/>
      <c r="L29" s="96"/>
      <c r="M29" s="96"/>
    </row>
    <row r="30" spans="1:13" ht="41.25" customHeight="1">
      <c r="A30" s="107"/>
      <c r="B30" s="107"/>
      <c r="C30" s="108"/>
      <c r="D30" s="108"/>
      <c r="E30" s="108"/>
      <c r="I30" s="94"/>
      <c r="J30" s="132"/>
      <c r="K30" s="95"/>
      <c r="L30" s="133"/>
      <c r="M30" s="96"/>
    </row>
    <row r="31" spans="1:13" ht="11.25" customHeight="1">
      <c r="A31" s="117" t="s">
        <v>110</v>
      </c>
      <c r="B31" s="144" t="s">
        <v>111</v>
      </c>
      <c r="C31" s="138">
        <v>44</v>
      </c>
      <c r="D31" s="142">
        <v>5883.5813799999996</v>
      </c>
      <c r="E31" s="139">
        <v>133717.75863636364</v>
      </c>
      <c r="F31" s="120"/>
      <c r="I31" s="94"/>
      <c r="J31" s="132"/>
      <c r="K31" s="95"/>
      <c r="L31" s="133"/>
      <c r="M31" s="96"/>
    </row>
    <row r="32" spans="1:13" ht="11.25" customHeight="1">
      <c r="A32" s="117" t="s">
        <v>112</v>
      </c>
      <c r="B32" s="144" t="s">
        <v>113</v>
      </c>
      <c r="C32" s="138">
        <v>3</v>
      </c>
      <c r="D32" s="142">
        <v>148.55509000000001</v>
      </c>
      <c r="E32" s="139">
        <v>49518.363333333335</v>
      </c>
      <c r="F32" s="120"/>
      <c r="I32" s="94"/>
      <c r="J32" s="132"/>
      <c r="K32" s="95"/>
      <c r="L32" s="133"/>
      <c r="M32" s="96"/>
    </row>
    <row r="33" spans="1:13" ht="11.25" customHeight="1">
      <c r="A33" s="117" t="s">
        <v>114</v>
      </c>
      <c r="B33" s="144" t="s">
        <v>115</v>
      </c>
      <c r="C33" s="138">
        <v>3</v>
      </c>
      <c r="D33" s="142">
        <v>144.15516</v>
      </c>
      <c r="E33" s="139">
        <v>48051.72</v>
      </c>
      <c r="F33" s="120"/>
      <c r="I33" s="94"/>
      <c r="J33" s="132"/>
      <c r="K33" s="95"/>
      <c r="L33" s="133"/>
      <c r="M33" s="96"/>
    </row>
    <row r="34" spans="1:13" ht="11.25" customHeight="1">
      <c r="A34" s="117" t="s">
        <v>116</v>
      </c>
      <c r="B34" s="144" t="s">
        <v>117</v>
      </c>
      <c r="C34" s="138">
        <v>4</v>
      </c>
      <c r="D34" s="143">
        <v>262.20347999999996</v>
      </c>
      <c r="E34" s="139">
        <v>65550.87</v>
      </c>
      <c r="F34" s="120"/>
      <c r="I34" s="94"/>
      <c r="J34" s="132"/>
      <c r="K34" s="95"/>
      <c r="L34" s="133"/>
      <c r="M34" s="96"/>
    </row>
    <row r="35" spans="1:13" ht="11.25" customHeight="1">
      <c r="A35" s="117" t="s">
        <v>118</v>
      </c>
      <c r="B35" s="144" t="s">
        <v>119</v>
      </c>
      <c r="C35" s="138">
        <v>6</v>
      </c>
      <c r="D35" s="142">
        <v>313.40820000000002</v>
      </c>
      <c r="E35" s="139">
        <v>52234.700000000004</v>
      </c>
      <c r="F35" s="120"/>
      <c r="I35" s="94"/>
      <c r="J35" s="132"/>
      <c r="K35" s="95"/>
      <c r="L35" s="133"/>
      <c r="M35" s="96"/>
    </row>
    <row r="36" spans="1:13" ht="11.25" customHeight="1">
      <c r="A36" s="117" t="s">
        <v>120</v>
      </c>
      <c r="B36" s="144" t="s">
        <v>121</v>
      </c>
      <c r="C36" s="138">
        <v>4</v>
      </c>
      <c r="D36" s="142">
        <v>286.54464000000002</v>
      </c>
      <c r="E36" s="139">
        <v>71636.160000000003</v>
      </c>
      <c r="F36" s="120"/>
      <c r="I36" s="94"/>
      <c r="J36" s="132"/>
      <c r="K36" s="95"/>
      <c r="L36" s="133"/>
      <c r="M36" s="96"/>
    </row>
    <row r="37" spans="1:13" ht="11.25" customHeight="1">
      <c r="A37" s="117" t="s">
        <v>122</v>
      </c>
      <c r="B37" s="144" t="s">
        <v>123</v>
      </c>
      <c r="C37" s="138">
        <v>2</v>
      </c>
      <c r="D37" s="143">
        <v>104.67960000000001</v>
      </c>
      <c r="E37" s="139">
        <v>52339.8</v>
      </c>
      <c r="F37" s="120"/>
      <c r="I37" s="94"/>
      <c r="J37" s="132"/>
      <c r="K37" s="95"/>
      <c r="L37" s="133"/>
      <c r="M37" s="96"/>
    </row>
    <row r="38" spans="1:13" ht="11.25" customHeight="1">
      <c r="A38" s="117" t="s">
        <v>124</v>
      </c>
      <c r="B38" s="144" t="s">
        <v>125</v>
      </c>
      <c r="C38" s="138">
        <v>7</v>
      </c>
      <c r="D38" s="143">
        <v>571.93043999999998</v>
      </c>
      <c r="E38" s="139">
        <v>81704.348571428563</v>
      </c>
      <c r="F38" s="120"/>
      <c r="I38" s="94"/>
      <c r="J38" s="132"/>
      <c r="K38" s="95"/>
      <c r="L38" s="133"/>
      <c r="M38" s="96"/>
    </row>
    <row r="39" spans="1:13" ht="11.25" customHeight="1">
      <c r="A39" s="122" t="s">
        <v>126</v>
      </c>
      <c r="B39" s="145"/>
      <c r="C39" s="138">
        <v>73</v>
      </c>
      <c r="D39" s="143">
        <v>7715.0579899999984</v>
      </c>
      <c r="E39" s="139">
        <v>105685.72589041093</v>
      </c>
      <c r="F39" s="120"/>
    </row>
  </sheetData>
  <mergeCells count="38">
    <mergeCell ref="E29:E30"/>
    <mergeCell ref="A39:B39"/>
    <mergeCell ref="H16:H17"/>
    <mergeCell ref="I16:I17"/>
    <mergeCell ref="J16:J17"/>
    <mergeCell ref="K16:K17"/>
    <mergeCell ref="A26:B26"/>
    <mergeCell ref="A28:A30"/>
    <mergeCell ref="B28:B30"/>
    <mergeCell ref="C28:E28"/>
    <mergeCell ref="C29:C30"/>
    <mergeCell ref="D29:D30"/>
    <mergeCell ref="A15:A17"/>
    <mergeCell ref="B15:B17"/>
    <mergeCell ref="C15:E15"/>
    <mergeCell ref="F15:H15"/>
    <mergeCell ref="I15:K15"/>
    <mergeCell ref="C16:C17"/>
    <mergeCell ref="D16:D17"/>
    <mergeCell ref="E16:E17"/>
    <mergeCell ref="F16:F17"/>
    <mergeCell ref="G16:G17"/>
    <mergeCell ref="G3:G4"/>
    <mergeCell ref="H3:H4"/>
    <mergeCell ref="I3:I4"/>
    <mergeCell ref="J3:J4"/>
    <mergeCell ref="K3:K4"/>
    <mergeCell ref="A13:B13"/>
    <mergeCell ref="A1:F1"/>
    <mergeCell ref="A2:A4"/>
    <mergeCell ref="B2:B4"/>
    <mergeCell ref="C2:E2"/>
    <mergeCell ref="F2:H2"/>
    <mergeCell ref="I2:K2"/>
    <mergeCell ref="C3:C4"/>
    <mergeCell ref="D3:D4"/>
    <mergeCell ref="E3:E4"/>
    <mergeCell ref="F3:F4"/>
  </mergeCells>
  <pageMargins left="0.75" right="0.75" top="1" bottom="1" header="0.5" footer="0.5"/>
  <pageSetup paperSize="9" orientation="landscape"/>
  <rowBreaks count="3" manualBreakCount="3">
    <brk id="14" max="16383" man="1"/>
    <brk id="27" max="16383" man="1"/>
    <brk id="4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C26" sqref="C26"/>
    </sheetView>
  </sheetViews>
  <sheetFormatPr defaultColWidth="9.33203125" defaultRowHeight="12.75"/>
  <cols>
    <col min="1" max="1" width="4" style="146" customWidth="1"/>
    <col min="2" max="2" width="33" style="146" customWidth="1"/>
    <col min="3" max="3" width="11" style="146" customWidth="1"/>
    <col min="4" max="4" width="15.1640625" style="146" customWidth="1"/>
    <col min="5" max="5" width="10.33203125" style="146" customWidth="1"/>
    <col min="6" max="6" width="11" style="146" customWidth="1"/>
    <col min="7" max="7" width="14.1640625" style="146" customWidth="1"/>
    <col min="8" max="8" width="10.33203125" style="146" customWidth="1"/>
    <col min="9" max="9" width="11" style="146" customWidth="1"/>
    <col min="10" max="10" width="14.1640625" style="146" customWidth="1"/>
    <col min="11" max="11" width="10.33203125" style="146" customWidth="1"/>
    <col min="12" max="12" width="9.33203125" style="146" hidden="1" customWidth="1"/>
    <col min="13" max="13" width="9.33203125" style="147" hidden="1" customWidth="1"/>
    <col min="14" max="14" width="9.33203125" style="146" hidden="1" customWidth="1"/>
    <col min="15" max="15" width="9.33203125" style="147" hidden="1" customWidth="1"/>
    <col min="16" max="16" width="12.1640625" style="146" bestFit="1" customWidth="1"/>
    <col min="17" max="17" width="13.1640625" style="146" customWidth="1"/>
    <col min="18" max="16384" width="9.33203125" style="146"/>
  </cols>
  <sheetData>
    <row r="1" spans="1:16">
      <c r="A1" s="104" t="s">
        <v>134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6" ht="23.25" customHeight="1">
      <c r="A2" s="106" t="s">
        <v>104</v>
      </c>
      <c r="B2" s="106" t="s">
        <v>105</v>
      </c>
      <c r="C2" s="135" t="s">
        <v>106</v>
      </c>
      <c r="D2" s="137"/>
      <c r="E2" s="137"/>
      <c r="F2" s="135" t="s">
        <v>135</v>
      </c>
      <c r="G2" s="137"/>
      <c r="H2" s="136"/>
      <c r="I2" s="135" t="s">
        <v>136</v>
      </c>
      <c r="J2" s="137"/>
      <c r="K2" s="136"/>
    </row>
    <row r="3" spans="1:16" ht="28.5" customHeight="1">
      <c r="A3" s="108"/>
      <c r="B3" s="108"/>
      <c r="C3" s="106" t="s">
        <v>107</v>
      </c>
      <c r="D3" s="106" t="s">
        <v>108</v>
      </c>
      <c r="E3" s="106" t="s">
        <v>109</v>
      </c>
      <c r="F3" s="106" t="s">
        <v>107</v>
      </c>
      <c r="G3" s="106" t="s">
        <v>108</v>
      </c>
      <c r="H3" s="106" t="s">
        <v>109</v>
      </c>
      <c r="I3" s="106" t="s">
        <v>107</v>
      </c>
      <c r="J3" s="106" t="s">
        <v>108</v>
      </c>
      <c r="K3" s="106" t="s">
        <v>109</v>
      </c>
    </row>
    <row r="4" spans="1:16" ht="21.75" customHeight="1">
      <c r="A4" s="107"/>
      <c r="B4" s="107"/>
      <c r="C4" s="107"/>
      <c r="D4" s="107"/>
      <c r="E4" s="107"/>
      <c r="F4" s="107"/>
      <c r="G4" s="107"/>
      <c r="H4" s="107"/>
      <c r="I4" s="107"/>
      <c r="J4" s="108"/>
      <c r="K4" s="107"/>
    </row>
    <row r="5" spans="1:16">
      <c r="A5" s="117" t="s">
        <v>110</v>
      </c>
      <c r="B5" s="117" t="s">
        <v>111</v>
      </c>
      <c r="C5" s="138">
        <v>73007</v>
      </c>
      <c r="D5" s="148">
        <v>344438.24368000001</v>
      </c>
      <c r="E5" s="148">
        <v>4717.88</v>
      </c>
      <c r="F5" s="138">
        <v>391</v>
      </c>
      <c r="G5" s="148">
        <v>569.99440000000004</v>
      </c>
      <c r="H5" s="148">
        <v>1457.7861892583121</v>
      </c>
      <c r="I5" s="141">
        <v>2682</v>
      </c>
      <c r="J5" s="143">
        <v>6332.2020000000002</v>
      </c>
      <c r="K5" s="149">
        <f>J5/I5</f>
        <v>2.3610000000000002</v>
      </c>
      <c r="P5" s="150"/>
    </row>
    <row r="6" spans="1:16">
      <c r="A6" s="117" t="s">
        <v>112</v>
      </c>
      <c r="B6" s="117" t="s">
        <v>113</v>
      </c>
      <c r="C6" s="138">
        <v>14632</v>
      </c>
      <c r="D6" s="148">
        <v>57873.502460000003</v>
      </c>
      <c r="E6" s="148">
        <v>3955.27</v>
      </c>
      <c r="F6" s="138">
        <v>136</v>
      </c>
      <c r="G6" s="148">
        <v>187.98382999999998</v>
      </c>
      <c r="H6" s="148">
        <v>1382.234044117647</v>
      </c>
      <c r="I6" s="141">
        <v>269</v>
      </c>
      <c r="J6" s="142">
        <v>635.10900000000004</v>
      </c>
      <c r="K6" s="149">
        <v>2361</v>
      </c>
      <c r="P6" s="150"/>
    </row>
    <row r="7" spans="1:16">
      <c r="A7" s="117" t="s">
        <v>114</v>
      </c>
      <c r="B7" s="117" t="s">
        <v>115</v>
      </c>
      <c r="C7" s="138">
        <v>20722</v>
      </c>
      <c r="D7" s="148">
        <v>79885.542879999994</v>
      </c>
      <c r="E7" s="148">
        <v>3855.11</v>
      </c>
      <c r="F7" s="138">
        <v>124</v>
      </c>
      <c r="G7" s="148">
        <v>160.44378</v>
      </c>
      <c r="H7" s="148">
        <v>1293.9014516129032</v>
      </c>
      <c r="I7" s="141">
        <v>511</v>
      </c>
      <c r="J7" s="142">
        <v>1206.471</v>
      </c>
      <c r="K7" s="149">
        <v>2361</v>
      </c>
      <c r="P7" s="150"/>
    </row>
    <row r="8" spans="1:16">
      <c r="A8" s="117" t="s">
        <v>116</v>
      </c>
      <c r="B8" s="117" t="s">
        <v>117</v>
      </c>
      <c r="C8" s="138">
        <v>19770</v>
      </c>
      <c r="D8" s="148">
        <v>76318.637180000005</v>
      </c>
      <c r="E8" s="148">
        <v>3860.33</v>
      </c>
      <c r="F8" s="138">
        <v>150</v>
      </c>
      <c r="G8" s="148">
        <v>206.51934</v>
      </c>
      <c r="H8" s="148">
        <v>1376.7955999999999</v>
      </c>
      <c r="I8" s="141">
        <v>512</v>
      </c>
      <c r="J8" s="143">
        <v>1208.8320000000001</v>
      </c>
      <c r="K8" s="149">
        <v>2361</v>
      </c>
      <c r="P8" s="150"/>
    </row>
    <row r="9" spans="1:16">
      <c r="A9" s="117" t="s">
        <v>118</v>
      </c>
      <c r="B9" s="117" t="s">
        <v>119</v>
      </c>
      <c r="C9" s="138">
        <v>31955</v>
      </c>
      <c r="D9" s="148">
        <v>125690.11504999999</v>
      </c>
      <c r="E9" s="148">
        <v>3933.35</v>
      </c>
      <c r="F9" s="138">
        <v>268</v>
      </c>
      <c r="G9" s="148">
        <v>357.55313000000001</v>
      </c>
      <c r="H9" s="148">
        <v>1334.1534701492537</v>
      </c>
      <c r="I9" s="141">
        <v>822</v>
      </c>
      <c r="J9" s="142">
        <v>1940.742</v>
      </c>
      <c r="K9" s="149">
        <v>2361</v>
      </c>
      <c r="P9" s="150"/>
    </row>
    <row r="10" spans="1:16">
      <c r="A10" s="117" t="s">
        <v>120</v>
      </c>
      <c r="B10" s="117" t="s">
        <v>121</v>
      </c>
      <c r="C10" s="138">
        <v>22503</v>
      </c>
      <c r="D10" s="148">
        <v>86977.846590000001</v>
      </c>
      <c r="E10" s="148">
        <v>3865.17</v>
      </c>
      <c r="F10" s="138">
        <v>260</v>
      </c>
      <c r="G10" s="148">
        <v>355.01678999999996</v>
      </c>
      <c r="H10" s="148">
        <v>1365.4491923076923</v>
      </c>
      <c r="I10" s="141">
        <v>494</v>
      </c>
      <c r="J10" s="142">
        <v>1166.3340000000001</v>
      </c>
      <c r="K10" s="149">
        <v>2361</v>
      </c>
      <c r="P10" s="150"/>
    </row>
    <row r="11" spans="1:16">
      <c r="A11" s="117" t="s">
        <v>122</v>
      </c>
      <c r="B11" s="117" t="s">
        <v>123</v>
      </c>
      <c r="C11" s="138">
        <v>30931</v>
      </c>
      <c r="D11" s="148">
        <v>120633.49068999999</v>
      </c>
      <c r="E11" s="148">
        <v>3900.08</v>
      </c>
      <c r="F11" s="138">
        <v>216</v>
      </c>
      <c r="G11" s="148">
        <v>315.78636</v>
      </c>
      <c r="H11" s="148">
        <v>1461.9738888888887</v>
      </c>
      <c r="I11" s="141">
        <v>843</v>
      </c>
      <c r="J11" s="143">
        <v>1990.3230000000001</v>
      </c>
      <c r="K11" s="149">
        <v>2361</v>
      </c>
      <c r="P11" s="150"/>
    </row>
    <row r="12" spans="1:16">
      <c r="A12" s="117" t="s">
        <v>124</v>
      </c>
      <c r="B12" s="117" t="s">
        <v>125</v>
      </c>
      <c r="C12" s="138">
        <v>47496</v>
      </c>
      <c r="D12" s="148">
        <v>185112.41640000002</v>
      </c>
      <c r="E12" s="148">
        <v>3897.43</v>
      </c>
      <c r="F12" s="138">
        <v>277</v>
      </c>
      <c r="G12" s="148">
        <v>384.38308000000001</v>
      </c>
      <c r="H12" s="148">
        <v>1387.6645487364622</v>
      </c>
      <c r="I12" s="141">
        <v>1475</v>
      </c>
      <c r="J12" s="143">
        <v>3482.4749999999999</v>
      </c>
      <c r="K12" s="149">
        <v>2361</v>
      </c>
      <c r="P12" s="150"/>
    </row>
    <row r="13" spans="1:16">
      <c r="A13" s="122" t="s">
        <v>126</v>
      </c>
      <c r="B13" s="123"/>
      <c r="C13" s="138">
        <v>261016</v>
      </c>
      <c r="D13" s="148">
        <v>1076929.7949300001</v>
      </c>
      <c r="E13" s="148">
        <v>4125.9148670196464</v>
      </c>
      <c r="F13" s="138">
        <v>1822</v>
      </c>
      <c r="G13" s="148">
        <v>2537.6807100000001</v>
      </c>
      <c r="H13" s="148">
        <v>1392.7995115257959</v>
      </c>
      <c r="I13" s="141">
        <v>7608</v>
      </c>
      <c r="J13" s="143">
        <v>17962.488000000001</v>
      </c>
      <c r="K13" s="149">
        <v>2361</v>
      </c>
      <c r="P13" s="150"/>
    </row>
    <row r="14" spans="1:16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</row>
    <row r="15" spans="1:16" ht="22.5" customHeight="1">
      <c r="A15" s="106" t="s">
        <v>104</v>
      </c>
      <c r="B15" s="106" t="s">
        <v>105</v>
      </c>
      <c r="C15" s="135" t="s">
        <v>137</v>
      </c>
      <c r="D15" s="137"/>
      <c r="E15" s="136"/>
      <c r="F15" s="135" t="s">
        <v>138</v>
      </c>
      <c r="G15" s="137"/>
      <c r="H15" s="136"/>
      <c r="I15" s="135" t="s">
        <v>88</v>
      </c>
      <c r="J15" s="137"/>
      <c r="K15" s="136"/>
    </row>
    <row r="16" spans="1:16" ht="12.75" customHeight="1">
      <c r="A16" s="108"/>
      <c r="B16" s="108"/>
      <c r="C16" s="106" t="s">
        <v>107</v>
      </c>
      <c r="D16" s="106" t="s">
        <v>108</v>
      </c>
      <c r="E16" s="106" t="s">
        <v>109</v>
      </c>
      <c r="F16" s="106" t="s">
        <v>107</v>
      </c>
      <c r="G16" s="106" t="s">
        <v>108</v>
      </c>
      <c r="H16" s="106" t="s">
        <v>109</v>
      </c>
      <c r="I16" s="106" t="s">
        <v>107</v>
      </c>
      <c r="J16" s="106" t="s">
        <v>108</v>
      </c>
      <c r="K16" s="106" t="s">
        <v>109</v>
      </c>
    </row>
    <row r="17" spans="1:16" ht="39.75" customHeight="1">
      <c r="A17" s="107"/>
      <c r="B17" s="107"/>
      <c r="C17" s="107"/>
      <c r="D17" s="108"/>
      <c r="E17" s="107"/>
      <c r="F17" s="107"/>
      <c r="G17" s="108"/>
      <c r="H17" s="107"/>
      <c r="I17" s="107"/>
      <c r="J17" s="107"/>
      <c r="K17" s="107"/>
    </row>
    <row r="18" spans="1:16">
      <c r="A18" s="117" t="s">
        <v>110</v>
      </c>
      <c r="B18" s="117" t="s">
        <v>111</v>
      </c>
      <c r="C18" s="141">
        <v>69934</v>
      </c>
      <c r="D18" s="143">
        <v>337536.04728</v>
      </c>
      <c r="E18" s="149">
        <v>4826.4942271284353</v>
      </c>
      <c r="F18" s="141">
        <v>23667</v>
      </c>
      <c r="G18" s="143">
        <v>115686.66878000001</v>
      </c>
      <c r="H18" s="149">
        <v>4888.1002568977901</v>
      </c>
      <c r="I18" s="138">
        <v>0</v>
      </c>
      <c r="J18" s="148">
        <v>0</v>
      </c>
      <c r="K18" s="148">
        <v>0</v>
      </c>
      <c r="P18" s="150"/>
    </row>
    <row r="19" spans="1:16">
      <c r="A19" s="117" t="s">
        <v>112</v>
      </c>
      <c r="B19" s="117" t="s">
        <v>113</v>
      </c>
      <c r="C19" s="141">
        <v>14227</v>
      </c>
      <c r="D19" s="142">
        <v>57050.409630000002</v>
      </c>
      <c r="E19" s="149">
        <v>4010.0098144373378</v>
      </c>
      <c r="F19" s="141">
        <v>2383</v>
      </c>
      <c r="G19" s="142">
        <v>9991.9018400000004</v>
      </c>
      <c r="H19" s="149">
        <v>4192.9927989928665</v>
      </c>
      <c r="I19" s="138">
        <v>0</v>
      </c>
      <c r="J19" s="148">
        <v>0</v>
      </c>
      <c r="K19" s="148">
        <v>0</v>
      </c>
      <c r="P19" s="150"/>
    </row>
    <row r="20" spans="1:16">
      <c r="A20" s="117" t="s">
        <v>114</v>
      </c>
      <c r="B20" s="117" t="s">
        <v>115</v>
      </c>
      <c r="C20" s="141">
        <v>20087</v>
      </c>
      <c r="D20" s="142">
        <v>78518.628099999987</v>
      </c>
      <c r="E20" s="149">
        <v>3908.9275700701942</v>
      </c>
      <c r="F20" s="141">
        <v>3333</v>
      </c>
      <c r="G20" s="143">
        <v>13762.458339999999</v>
      </c>
      <c r="H20" s="149">
        <v>4129.1504170417038</v>
      </c>
      <c r="I20" s="138">
        <v>0</v>
      </c>
      <c r="J20" s="148">
        <v>0</v>
      </c>
      <c r="K20" s="148">
        <v>0</v>
      </c>
      <c r="P20" s="150"/>
    </row>
    <row r="21" spans="1:16">
      <c r="A21" s="117" t="s">
        <v>116</v>
      </c>
      <c r="B21" s="117" t="s">
        <v>117</v>
      </c>
      <c r="C21" s="141">
        <v>19108</v>
      </c>
      <c r="D21" s="143">
        <v>74903.285839999997</v>
      </c>
      <c r="E21" s="149">
        <v>3919.9961189030773</v>
      </c>
      <c r="F21" s="141">
        <v>3634</v>
      </c>
      <c r="G21" s="143">
        <v>14044.97604</v>
      </c>
      <c r="H21" s="149">
        <v>3864.8805833791962</v>
      </c>
      <c r="I21" s="138">
        <v>0</v>
      </c>
      <c r="J21" s="148">
        <v>0</v>
      </c>
      <c r="K21" s="148">
        <v>0</v>
      </c>
      <c r="P21" s="150"/>
    </row>
    <row r="22" spans="1:16">
      <c r="A22" s="117" t="s">
        <v>118</v>
      </c>
      <c r="B22" s="117" t="s">
        <v>119</v>
      </c>
      <c r="C22" s="141">
        <v>30865</v>
      </c>
      <c r="D22" s="142">
        <v>123391.81992000001</v>
      </c>
      <c r="E22" s="149">
        <v>3997.7910228414062</v>
      </c>
      <c r="F22" s="141">
        <v>5854</v>
      </c>
      <c r="G22" s="142">
        <v>23431.525409999998</v>
      </c>
      <c r="H22" s="149">
        <v>4002.6521028356678</v>
      </c>
      <c r="I22" s="138">
        <v>0</v>
      </c>
      <c r="J22" s="148">
        <v>0</v>
      </c>
      <c r="K22" s="148">
        <v>0</v>
      </c>
      <c r="P22" s="150"/>
    </row>
    <row r="23" spans="1:16">
      <c r="A23" s="117" t="s">
        <v>120</v>
      </c>
      <c r="B23" s="117" t="s">
        <v>121</v>
      </c>
      <c r="C23" s="141">
        <v>21749</v>
      </c>
      <c r="D23" s="142">
        <v>85456.495800000004</v>
      </c>
      <c r="E23" s="149">
        <v>3929.2149432157798</v>
      </c>
      <c r="F23" s="141">
        <v>3627</v>
      </c>
      <c r="G23" s="142">
        <v>15495.69089</v>
      </c>
      <c r="H23" s="149">
        <v>4272.3162089881444</v>
      </c>
      <c r="I23" s="138">
        <v>0</v>
      </c>
      <c r="J23" s="148">
        <v>0</v>
      </c>
      <c r="K23" s="148">
        <v>0</v>
      </c>
      <c r="P23" s="150"/>
    </row>
    <row r="24" spans="1:16">
      <c r="A24" s="117" t="s">
        <v>122</v>
      </c>
      <c r="B24" s="117" t="s">
        <v>123</v>
      </c>
      <c r="C24" s="141">
        <v>29872</v>
      </c>
      <c r="D24" s="143">
        <v>118327.38133</v>
      </c>
      <c r="E24" s="149">
        <v>3961.1469379351902</v>
      </c>
      <c r="F24" s="141">
        <v>5400</v>
      </c>
      <c r="G24" s="143">
        <v>21712.618890000002</v>
      </c>
      <c r="H24" s="149">
        <v>4020.8553500000003</v>
      </c>
      <c r="I24" s="138">
        <v>0</v>
      </c>
      <c r="J24" s="148">
        <v>0</v>
      </c>
      <c r="K24" s="148">
        <v>0</v>
      </c>
      <c r="P24" s="150"/>
    </row>
    <row r="25" spans="1:16">
      <c r="A25" s="117" t="s">
        <v>124</v>
      </c>
      <c r="B25" s="117" t="s">
        <v>125</v>
      </c>
      <c r="C25" s="141">
        <v>45744</v>
      </c>
      <c r="D25" s="143">
        <v>181245.55831999998</v>
      </c>
      <c r="E25" s="149">
        <v>3962.1711769849594</v>
      </c>
      <c r="F25" s="141">
        <v>8093</v>
      </c>
      <c r="G25" s="143">
        <v>33126.826010000004</v>
      </c>
      <c r="H25" s="149">
        <v>4093.2689991350553</v>
      </c>
      <c r="I25" s="138">
        <v>0</v>
      </c>
      <c r="J25" s="148">
        <v>0</v>
      </c>
      <c r="K25" s="148">
        <v>0</v>
      </c>
      <c r="P25" s="150"/>
    </row>
    <row r="26" spans="1:16">
      <c r="A26" s="122" t="s">
        <v>126</v>
      </c>
      <c r="B26" s="123"/>
      <c r="C26" s="141">
        <v>251586</v>
      </c>
      <c r="D26" s="143">
        <v>1056429.62622</v>
      </c>
      <c r="E26" s="149">
        <v>4199.0795442512699</v>
      </c>
      <c r="F26" s="141">
        <v>55991</v>
      </c>
      <c r="G26" s="143">
        <v>247252.66619999998</v>
      </c>
      <c r="H26" s="149">
        <v>4415.9358861245555</v>
      </c>
      <c r="I26" s="138">
        <v>0</v>
      </c>
      <c r="J26" s="148">
        <v>0</v>
      </c>
      <c r="K26" s="148">
        <v>0</v>
      </c>
      <c r="P26" s="150"/>
    </row>
    <row r="27" spans="1:16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</row>
    <row r="28" spans="1:16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</row>
    <row r="29" spans="1:16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</row>
    <row r="30" spans="1:16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</row>
    <row r="31" spans="1:16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</row>
    <row r="32" spans="1:16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</row>
  </sheetData>
  <mergeCells count="31">
    <mergeCell ref="H16:H17"/>
    <mergeCell ref="I16:I17"/>
    <mergeCell ref="J16:J17"/>
    <mergeCell ref="K16:K17"/>
    <mergeCell ref="A26:B26"/>
    <mergeCell ref="A15:A17"/>
    <mergeCell ref="B15:B17"/>
    <mergeCell ref="C15:E15"/>
    <mergeCell ref="F15:H15"/>
    <mergeCell ref="I15:K15"/>
    <mergeCell ref="C16:C17"/>
    <mergeCell ref="D16:D17"/>
    <mergeCell ref="E16:E17"/>
    <mergeCell ref="F16:F17"/>
    <mergeCell ref="G16:G17"/>
    <mergeCell ref="G3:G4"/>
    <mergeCell ref="H3:H4"/>
    <mergeCell ref="I3:I4"/>
    <mergeCell ref="J3:J4"/>
    <mergeCell ref="K3:K4"/>
    <mergeCell ref="A13:B13"/>
    <mergeCell ref="A1:K1"/>
    <mergeCell ref="A2:A4"/>
    <mergeCell ref="B2:B4"/>
    <mergeCell ref="C2:E2"/>
    <mergeCell ref="F2:H2"/>
    <mergeCell ref="I2:K2"/>
    <mergeCell ref="C3:C4"/>
    <mergeCell ref="D3:D4"/>
    <mergeCell ref="E3:E4"/>
    <mergeCell ref="F3:F4"/>
  </mergeCells>
  <pageMargins left="0.75" right="0.75" top="1" bottom="1" header="0.5" footer="0.5"/>
  <pageSetup paperSize="9" orientation="landscape"/>
  <rowBreaks count="2" manualBreakCount="2">
    <brk id="14" max="16383" man="1"/>
    <brk id="2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I27"/>
  <sheetViews>
    <sheetView showFormulas="1" workbookViewId="0">
      <selection activeCell="J14" sqref="J14"/>
    </sheetView>
  </sheetViews>
  <sheetFormatPr defaultColWidth="9.33203125" defaultRowHeight="12.75"/>
  <cols>
    <col min="1" max="1" width="6.1640625" customWidth="1"/>
    <col min="2" max="3" width="6.33203125" customWidth="1"/>
    <col min="4" max="4" width="6.83203125" customWidth="1"/>
    <col min="5" max="5" width="6" customWidth="1"/>
    <col min="6" max="6" width="9.1640625" customWidth="1"/>
    <col min="7" max="7" width="11.6640625" customWidth="1"/>
    <col min="8" max="8" width="5.33203125" customWidth="1"/>
    <col min="9" max="9" width="6.83203125" customWidth="1"/>
  </cols>
  <sheetData>
    <row r="1" spans="1:9">
      <c r="A1" s="1" t="s">
        <v>0</v>
      </c>
      <c r="B1" s="1"/>
      <c r="C1" s="1"/>
      <c r="D1" s="1"/>
      <c r="E1" s="1"/>
      <c r="F1" s="1"/>
      <c r="G1" s="1"/>
    </row>
    <row r="2" spans="1:9">
      <c r="A2" s="2"/>
    </row>
    <row r="3" spans="1:9" ht="35.25" customHeight="1">
      <c r="A3" s="3" t="s">
        <v>139</v>
      </c>
      <c r="B3" s="3"/>
      <c r="C3" s="3"/>
      <c r="D3" s="3"/>
      <c r="E3" s="3"/>
      <c r="F3" s="3"/>
      <c r="G3" s="3"/>
    </row>
    <row r="4" spans="1:9" ht="15.75" customHeight="1">
      <c r="B4" s="4"/>
      <c r="C4" s="5" t="s">
        <v>2</v>
      </c>
      <c r="D4" s="6" t="s">
        <v>3</v>
      </c>
      <c r="E4" s="6"/>
    </row>
    <row r="5" spans="1:9" ht="16.5" customHeight="1" thickBot="1">
      <c r="A5" s="7"/>
    </row>
    <row r="6" spans="1:9" ht="14.25" customHeight="1" thickBot="1">
      <c r="A6" s="9" t="s">
        <v>4</v>
      </c>
      <c r="B6" s="11"/>
      <c r="C6" s="11"/>
      <c r="D6" s="11"/>
      <c r="E6" s="10"/>
      <c r="F6" s="8" t="s">
        <v>5</v>
      </c>
      <c r="G6" s="12" t="s">
        <v>6</v>
      </c>
      <c r="H6" s="13"/>
      <c r="I6" s="13"/>
    </row>
    <row r="7" spans="1:9" ht="2.25" hidden="1" customHeight="1">
      <c r="A7" s="14"/>
      <c r="B7" s="15"/>
      <c r="C7" s="15"/>
      <c r="D7" s="15"/>
      <c r="E7" s="16"/>
      <c r="F7" s="17"/>
      <c r="G7" s="18"/>
      <c r="H7" s="19"/>
      <c r="I7" s="19"/>
    </row>
    <row r="8" spans="1:9" ht="34.5" customHeight="1">
      <c r="A8" s="20" t="s">
        <v>7</v>
      </c>
      <c r="B8" s="21"/>
      <c r="C8" s="21"/>
      <c r="D8" s="21"/>
      <c r="E8" s="22"/>
      <c r="F8" s="23"/>
      <c r="G8" s="24" t="s">
        <v>8</v>
      </c>
      <c r="H8" s="25"/>
      <c r="I8" s="25"/>
    </row>
    <row r="9" spans="1:9" ht="25.5" customHeight="1">
      <c r="A9" s="26" t="s">
        <v>9</v>
      </c>
      <c r="B9" s="27"/>
      <c r="C9" s="27"/>
      <c r="D9" s="27"/>
      <c r="E9" s="28"/>
      <c r="F9" s="30" t="s">
        <v>10</v>
      </c>
      <c r="G9" s="24"/>
      <c r="H9" s="25"/>
      <c r="I9" s="25"/>
    </row>
    <row r="10" spans="1:9" ht="13.5" customHeight="1" thickBot="1">
      <c r="A10" s="31" t="s">
        <v>11</v>
      </c>
      <c r="B10" s="33"/>
      <c r="C10" s="33"/>
      <c r="D10" s="33"/>
      <c r="E10" s="32"/>
      <c r="F10" s="29"/>
      <c r="G10" s="24"/>
      <c r="H10" s="25"/>
      <c r="I10" s="25"/>
    </row>
    <row r="11" spans="1:9" ht="29.25" customHeight="1">
      <c r="A11" s="20" t="s">
        <v>12</v>
      </c>
      <c r="B11" s="21"/>
      <c r="C11" s="21"/>
      <c r="D11" s="21"/>
      <c r="E11" s="22"/>
      <c r="F11" s="34"/>
      <c r="G11" s="24"/>
      <c r="H11" s="25"/>
      <c r="I11" s="25"/>
    </row>
    <row r="12" spans="1:9" ht="13.5" customHeight="1">
      <c r="A12" s="35" t="s">
        <v>13</v>
      </c>
      <c r="B12" s="36"/>
      <c r="C12" s="36"/>
      <c r="D12" s="36"/>
      <c r="E12" s="37"/>
      <c r="F12" s="30" t="s">
        <v>14</v>
      </c>
      <c r="G12" s="38"/>
    </row>
    <row r="13" spans="1:9" ht="51.75" customHeight="1" thickBot="1">
      <c r="A13" s="39" t="s">
        <v>15</v>
      </c>
      <c r="B13" s="41"/>
      <c r="C13" s="41"/>
      <c r="D13" s="41"/>
      <c r="E13" s="40"/>
      <c r="F13" s="29"/>
      <c r="G13" s="38"/>
      <c r="H13" s="42"/>
      <c r="I13" s="42" t="s">
        <v>16</v>
      </c>
    </row>
    <row r="14" spans="1:9" ht="25.5" customHeight="1">
      <c r="A14" s="20" t="s">
        <v>17</v>
      </c>
      <c r="B14" s="21"/>
      <c r="C14" s="21"/>
      <c r="D14" s="21"/>
      <c r="E14" s="22"/>
      <c r="F14" s="43" t="s">
        <v>18</v>
      </c>
      <c r="G14" s="38"/>
    </row>
    <row r="15" spans="1:9" ht="12.75" customHeight="1" thickBot="1">
      <c r="A15" s="39" t="s">
        <v>19</v>
      </c>
      <c r="B15" s="41"/>
      <c r="C15" s="41"/>
      <c r="D15" s="41"/>
      <c r="E15" s="40"/>
      <c r="F15" s="29"/>
      <c r="G15" s="38"/>
    </row>
    <row r="16" spans="1:9" ht="13.5" customHeight="1" thickBot="1">
      <c r="A16" s="2"/>
    </row>
    <row r="17" spans="1:9" s="44" customFormat="1" ht="13.5" customHeight="1" thickBot="1">
      <c r="A17" s="45" t="s">
        <v>20</v>
      </c>
      <c r="B17" s="47"/>
      <c r="C17" s="47"/>
      <c r="D17" s="47"/>
      <c r="E17" s="47"/>
      <c r="F17" s="47"/>
      <c r="G17" s="47"/>
      <c r="H17" s="47"/>
      <c r="I17" s="46"/>
    </row>
    <row r="18" spans="1:9" s="44" customFormat="1" ht="14.25" customHeight="1" thickBot="1">
      <c r="A18" s="48" t="s">
        <v>21</v>
      </c>
      <c r="B18" s="50"/>
      <c r="C18" s="50"/>
      <c r="D18" s="50"/>
      <c r="E18" s="50"/>
      <c r="F18" s="50"/>
      <c r="G18" s="50"/>
      <c r="H18" s="50"/>
      <c r="I18" s="49"/>
    </row>
    <row r="19" spans="1:9" s="44" customFormat="1" ht="13.5" customHeight="1" thickBot="1">
      <c r="A19" s="51"/>
      <c r="B19" s="53"/>
      <c r="C19" s="53"/>
      <c r="D19" s="53"/>
      <c r="E19" s="53"/>
      <c r="F19" s="53"/>
      <c r="G19" s="53"/>
      <c r="H19" s="53"/>
      <c r="I19" s="52"/>
    </row>
    <row r="20" spans="1:9" s="44" customFormat="1" ht="13.5" customHeight="1" thickBot="1">
      <c r="A20" s="45" t="s">
        <v>22</v>
      </c>
      <c r="B20" s="47"/>
      <c r="C20" s="47"/>
      <c r="D20" s="47"/>
      <c r="E20" s="47"/>
      <c r="F20" s="47"/>
      <c r="G20" s="47"/>
      <c r="H20" s="47"/>
      <c r="I20" s="46"/>
    </row>
    <row r="21" spans="1:9" s="44" customFormat="1" ht="13.5" customHeight="1" thickBot="1">
      <c r="A21" s="51"/>
      <c r="B21" s="53"/>
      <c r="C21" s="53"/>
      <c r="D21" s="53"/>
      <c r="E21" s="53"/>
      <c r="F21" s="53"/>
      <c r="G21" s="53"/>
      <c r="H21" s="53"/>
      <c r="I21" s="52"/>
    </row>
    <row r="22" spans="1:9" s="44" customFormat="1" ht="13.5" customHeight="1" thickBot="1">
      <c r="A22" s="51"/>
      <c r="B22" s="53"/>
      <c r="C22" s="53"/>
      <c r="D22" s="53"/>
      <c r="E22" s="53"/>
      <c r="F22" s="53"/>
      <c r="G22" s="53"/>
      <c r="H22" s="53"/>
      <c r="I22" s="52"/>
    </row>
    <row r="23" spans="1:9" s="44" customFormat="1" ht="13.5" customHeight="1" thickBot="1">
      <c r="A23" s="54" t="s">
        <v>23</v>
      </c>
      <c r="B23" s="56" t="s">
        <v>24</v>
      </c>
      <c r="C23" s="58"/>
      <c r="D23" s="58"/>
      <c r="E23" s="58"/>
      <c r="F23" s="58"/>
      <c r="G23" s="58"/>
      <c r="H23" s="58"/>
      <c r="I23" s="57"/>
    </row>
    <row r="24" spans="1:9" s="44" customFormat="1" ht="67.5" customHeight="1" thickBot="1">
      <c r="A24" s="55"/>
      <c r="B24" s="59" t="s">
        <v>25</v>
      </c>
      <c r="C24" s="59" t="s">
        <v>26</v>
      </c>
      <c r="D24" s="59" t="s">
        <v>27</v>
      </c>
      <c r="E24" s="59" t="s">
        <v>28</v>
      </c>
      <c r="F24" s="59" t="s">
        <v>29</v>
      </c>
      <c r="G24" s="59" t="s">
        <v>30</v>
      </c>
      <c r="H24" s="59"/>
      <c r="I24" s="59" t="s">
        <v>31</v>
      </c>
    </row>
    <row r="25" spans="1:9" s="60" customFormat="1" ht="13.5" customHeight="1" thickBot="1">
      <c r="A25" s="61">
        <v>1</v>
      </c>
      <c r="B25" s="62">
        <v>2</v>
      </c>
      <c r="C25" s="62">
        <v>3</v>
      </c>
      <c r="D25" s="63">
        <v>4</v>
      </c>
      <c r="E25" s="62">
        <v>5</v>
      </c>
      <c r="F25" s="62">
        <v>6</v>
      </c>
      <c r="G25" s="62">
        <v>7</v>
      </c>
      <c r="H25" s="62">
        <v>8</v>
      </c>
      <c r="I25" s="64">
        <v>9</v>
      </c>
    </row>
    <row r="26" spans="1:9" s="44" customFormat="1">
      <c r="A26" s="65" t="s">
        <v>32</v>
      </c>
      <c r="B26" s="65"/>
      <c r="C26" s="65"/>
      <c r="D26" s="65"/>
      <c r="E26" s="65"/>
      <c r="F26" s="65"/>
    </row>
    <row r="27" spans="1:9" s="44" customFormat="1"/>
  </sheetData>
  <mergeCells count="26">
    <mergeCell ref="A23:A24"/>
    <mergeCell ref="B23:I23"/>
    <mergeCell ref="A26:F26"/>
    <mergeCell ref="A17:I17"/>
    <mergeCell ref="A18:I18"/>
    <mergeCell ref="A19:I19"/>
    <mergeCell ref="A20:I20"/>
    <mergeCell ref="A21:I21"/>
    <mergeCell ref="A22:I22"/>
    <mergeCell ref="A11:E11"/>
    <mergeCell ref="A12:E12"/>
    <mergeCell ref="F12:F13"/>
    <mergeCell ref="A13:E13"/>
    <mergeCell ref="A14:E14"/>
    <mergeCell ref="F14:F15"/>
    <mergeCell ref="A15:E15"/>
    <mergeCell ref="A1:G1"/>
    <mergeCell ref="A3:G3"/>
    <mergeCell ref="D4:E4"/>
    <mergeCell ref="A6:E6"/>
    <mergeCell ref="G6:I6"/>
    <mergeCell ref="A8:E8"/>
    <mergeCell ref="G8:I11"/>
    <mergeCell ref="A9:E9"/>
    <mergeCell ref="F9:F10"/>
    <mergeCell ref="A10:E10"/>
  </mergeCells>
  <pageMargins left="0.59055118110236227" right="0.39370078740157483" top="0.39370078740157483" bottom="0.39370078740157483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2:K34"/>
  <sheetViews>
    <sheetView workbookViewId="0">
      <selection activeCell="D21" sqref="D21"/>
    </sheetView>
  </sheetViews>
  <sheetFormatPr defaultColWidth="9.33203125" defaultRowHeight="11.25" customHeight="1"/>
  <cols>
    <col min="1" max="1" width="42" style="67" customWidth="1"/>
    <col min="2" max="2" width="6.33203125" style="68" customWidth="1"/>
    <col min="3" max="3" width="10.5" style="69" customWidth="1"/>
    <col min="4" max="4" width="19.1640625" style="70" customWidth="1"/>
    <col min="5" max="5" width="20.83203125" style="70" customWidth="1"/>
    <col min="6" max="6" width="9.33203125" style="66" hidden="1" customWidth="1"/>
    <col min="7" max="7" width="9.33203125" style="71" hidden="1" customWidth="1"/>
    <col min="8" max="9" width="9.33203125" style="66" hidden="1" customWidth="1"/>
    <col min="10" max="11" width="9.33203125" style="71" hidden="1" customWidth="1"/>
    <col min="12" max="16384" width="9.33203125" style="66"/>
  </cols>
  <sheetData>
    <row r="2" spans="1:11" s="72" customFormat="1" ht="67.5" customHeight="1">
      <c r="A2" s="73" t="s">
        <v>33</v>
      </c>
      <c r="B2" s="74" t="s">
        <v>34</v>
      </c>
      <c r="C2" s="75" t="s">
        <v>140</v>
      </c>
      <c r="D2" s="76" t="s">
        <v>36</v>
      </c>
      <c r="E2" s="77" t="s">
        <v>37</v>
      </c>
      <c r="G2" s="78"/>
      <c r="J2" s="78"/>
      <c r="K2" s="78"/>
    </row>
    <row r="3" spans="1:11" s="79" customFormat="1" ht="11.25" customHeight="1">
      <c r="A3" s="80" t="s">
        <v>38</v>
      </c>
      <c r="B3" s="81" t="s">
        <v>39</v>
      </c>
      <c r="C3" s="82">
        <v>1</v>
      </c>
      <c r="D3" s="82">
        <v>2</v>
      </c>
      <c r="E3" s="82">
        <v>3</v>
      </c>
      <c r="G3" s="83"/>
      <c r="J3" s="83"/>
      <c r="K3" s="83"/>
    </row>
    <row r="4" spans="1:11" ht="55.5" customHeight="1">
      <c r="A4" s="84" t="s">
        <v>40</v>
      </c>
      <c r="B4" s="81" t="s">
        <v>41</v>
      </c>
      <c r="C4" s="93">
        <v>55991</v>
      </c>
      <c r="D4" s="92">
        <v>247252.7</v>
      </c>
      <c r="E4" s="92">
        <v>4415.9399999999996</v>
      </c>
      <c r="F4" s="66" t="e">
        <f>[1]Dodatok1!#REF!</f>
        <v>#REF!</v>
      </c>
      <c r="G4" s="86" t="e">
        <f t="shared" ref="G4:G15" si="0">F4-C4</f>
        <v>#REF!</v>
      </c>
      <c r="H4" s="69">
        <f>SUM(C5:C15)</f>
        <v>41559</v>
      </c>
      <c r="I4" s="70">
        <f>SUM(D5:D17)</f>
        <v>247252.7</v>
      </c>
      <c r="J4" s="86">
        <f>H4-C4</f>
        <v>-14432</v>
      </c>
      <c r="K4" s="87">
        <f>I4-D4</f>
        <v>0</v>
      </c>
    </row>
    <row r="5" spans="1:11" ht="12.75" customHeight="1">
      <c r="A5" s="84" t="s">
        <v>42</v>
      </c>
      <c r="B5" s="81" t="s">
        <v>43</v>
      </c>
      <c r="C5" s="93">
        <v>5</v>
      </c>
      <c r="D5" s="92">
        <v>3.5</v>
      </c>
      <c r="E5" s="92">
        <v>708.3</v>
      </c>
      <c r="F5" s="66" t="e">
        <f>[1]Dodatok1!#REF!</f>
        <v>#REF!</v>
      </c>
      <c r="G5" s="86" t="e">
        <f t="shared" si="0"/>
        <v>#REF!</v>
      </c>
    </row>
    <row r="6" spans="1:11" ht="12.75" customHeight="1">
      <c r="A6" s="84" t="s">
        <v>44</v>
      </c>
      <c r="B6" s="81" t="s">
        <v>45</v>
      </c>
      <c r="C6" s="93">
        <v>4</v>
      </c>
      <c r="D6" s="92">
        <v>3.6</v>
      </c>
      <c r="E6" s="92">
        <v>885.38</v>
      </c>
      <c r="F6" s="66" t="e">
        <f>[1]Dodatok1!#REF!</f>
        <v>#REF!</v>
      </c>
      <c r="G6" s="86" t="e">
        <f t="shared" si="0"/>
        <v>#REF!</v>
      </c>
    </row>
    <row r="7" spans="1:11" ht="12.75" customHeight="1">
      <c r="A7" s="84" t="s">
        <v>46</v>
      </c>
      <c r="B7" s="81" t="s">
        <v>47</v>
      </c>
      <c r="C7" s="93">
        <v>5</v>
      </c>
      <c r="D7" s="92">
        <v>5.3</v>
      </c>
      <c r="E7" s="92">
        <v>1059.83</v>
      </c>
      <c r="F7" s="66" t="e">
        <f>[1]Dodatok1!#REF!</f>
        <v>#REF!</v>
      </c>
      <c r="G7" s="86" t="e">
        <f t="shared" si="0"/>
        <v>#REF!</v>
      </c>
    </row>
    <row r="8" spans="1:11" ht="12.75" customHeight="1">
      <c r="A8" s="84" t="s">
        <v>48</v>
      </c>
      <c r="B8" s="81" t="s">
        <v>49</v>
      </c>
      <c r="C8" s="93">
        <v>46</v>
      </c>
      <c r="D8" s="92">
        <v>54.3</v>
      </c>
      <c r="E8" s="92">
        <v>1180.5</v>
      </c>
      <c r="F8" s="66" t="e">
        <f>[1]Dodatok1!#REF!</f>
        <v>#REF!</v>
      </c>
      <c r="G8" s="86" t="e">
        <f t="shared" si="0"/>
        <v>#REF!</v>
      </c>
    </row>
    <row r="9" spans="1:11" ht="12.75" customHeight="1">
      <c r="A9" s="84" t="s">
        <v>50</v>
      </c>
      <c r="B9" s="81" t="s">
        <v>51</v>
      </c>
      <c r="C9" s="93">
        <v>3</v>
      </c>
      <c r="D9" s="92">
        <v>3.7</v>
      </c>
      <c r="E9" s="92">
        <v>1237.55</v>
      </c>
      <c r="F9" s="66" t="e">
        <f>[1]Dodatok1!#REF!</f>
        <v>#REF!</v>
      </c>
      <c r="G9" s="86" t="e">
        <f t="shared" si="0"/>
        <v>#REF!</v>
      </c>
    </row>
    <row r="10" spans="1:11" ht="12.75" customHeight="1">
      <c r="A10" s="84" t="s">
        <v>52</v>
      </c>
      <c r="B10" s="81" t="s">
        <v>53</v>
      </c>
      <c r="C10" s="93">
        <v>5</v>
      </c>
      <c r="D10" s="92">
        <v>6.9</v>
      </c>
      <c r="E10" s="92">
        <v>1378.08</v>
      </c>
      <c r="F10" s="66" t="e">
        <f>[1]Dodatok1!#REF!</f>
        <v>#REF!</v>
      </c>
      <c r="G10" s="86" t="e">
        <f t="shared" si="0"/>
        <v>#REF!</v>
      </c>
    </row>
    <row r="11" spans="1:11" ht="12.75" customHeight="1">
      <c r="A11" s="84" t="s">
        <v>54</v>
      </c>
      <c r="B11" s="81" t="s">
        <v>55</v>
      </c>
      <c r="C11" s="93">
        <v>175</v>
      </c>
      <c r="D11" s="92">
        <v>248.2</v>
      </c>
      <c r="E11" s="92">
        <v>1418.29</v>
      </c>
      <c r="F11" s="66" t="e">
        <f>[1]Dodatok1!#REF!</f>
        <v>#REF!</v>
      </c>
      <c r="G11" s="86" t="e">
        <f t="shared" si="0"/>
        <v>#REF!</v>
      </c>
    </row>
    <row r="12" spans="1:11" ht="12.75" customHeight="1">
      <c r="A12" s="84" t="s">
        <v>56</v>
      </c>
      <c r="B12" s="81" t="s">
        <v>57</v>
      </c>
      <c r="C12" s="93">
        <v>24</v>
      </c>
      <c r="D12" s="92">
        <v>39.700000000000003</v>
      </c>
      <c r="E12" s="92">
        <v>1654.98</v>
      </c>
      <c r="F12" s="66" t="e">
        <f>[1]Dodatok1!#REF!</f>
        <v>#REF!</v>
      </c>
      <c r="G12" s="86" t="e">
        <f t="shared" si="0"/>
        <v>#REF!</v>
      </c>
    </row>
    <row r="13" spans="1:11" ht="12.75" customHeight="1">
      <c r="A13" s="84" t="s">
        <v>58</v>
      </c>
      <c r="B13" s="81" t="s">
        <v>59</v>
      </c>
      <c r="C13" s="93">
        <v>26258</v>
      </c>
      <c r="D13" s="92">
        <v>73499.3</v>
      </c>
      <c r="E13" s="92">
        <v>2799.12</v>
      </c>
      <c r="F13" s="66" t="e">
        <f>[1]Dodatok1!#REF!</f>
        <v>#REF!</v>
      </c>
      <c r="G13" s="86" t="e">
        <f t="shared" si="0"/>
        <v>#REF!</v>
      </c>
    </row>
    <row r="14" spans="1:11" ht="12.75" customHeight="1">
      <c r="A14" s="84" t="s">
        <v>60</v>
      </c>
      <c r="B14" s="81" t="s">
        <v>61</v>
      </c>
      <c r="C14" s="93">
        <v>8841</v>
      </c>
      <c r="D14" s="92">
        <v>30502</v>
      </c>
      <c r="E14" s="92">
        <v>3450.06</v>
      </c>
      <c r="F14" s="66" t="e">
        <f>[1]Dodatok1!#REF!</f>
        <v>#REF!</v>
      </c>
      <c r="G14" s="86" t="e">
        <f t="shared" si="0"/>
        <v>#REF!</v>
      </c>
    </row>
    <row r="15" spans="1:11" ht="12.75" customHeight="1">
      <c r="A15" s="84" t="s">
        <v>62</v>
      </c>
      <c r="B15" s="81" t="s">
        <v>63</v>
      </c>
      <c r="C15" s="93">
        <v>6193</v>
      </c>
      <c r="D15" s="92">
        <v>27893.3</v>
      </c>
      <c r="E15" s="92">
        <v>4504.01</v>
      </c>
      <c r="F15" s="66" t="e">
        <f>[1]Dodatok1!#REF!</f>
        <v>#REF!</v>
      </c>
      <c r="G15" s="86" t="e">
        <f t="shared" si="0"/>
        <v>#REF!</v>
      </c>
    </row>
    <row r="16" spans="1:11" ht="12.75" customHeight="1">
      <c r="A16" s="84" t="s">
        <v>64</v>
      </c>
      <c r="B16" s="81" t="s">
        <v>65</v>
      </c>
      <c r="C16" s="93">
        <v>11961</v>
      </c>
      <c r="D16" s="92">
        <v>80125.600000000006</v>
      </c>
      <c r="E16" s="92">
        <v>6698.91</v>
      </c>
      <c r="G16" s="86"/>
    </row>
    <row r="17" spans="1:11" ht="12.75" customHeight="1">
      <c r="A17" s="84" t="s">
        <v>66</v>
      </c>
      <c r="B17" s="89" t="s">
        <v>67</v>
      </c>
      <c r="C17" s="93">
        <v>2471</v>
      </c>
      <c r="D17" s="92">
        <v>34867.300000000003</v>
      </c>
      <c r="E17" s="92">
        <v>14110.58</v>
      </c>
      <c r="F17" s="66" t="e">
        <f>[1]Dodatok1!#REF!</f>
        <v>#REF!</v>
      </c>
      <c r="G17" s="86" t="e">
        <f t="shared" ref="G17:G26" si="1">F17-C17</f>
        <v>#REF!</v>
      </c>
    </row>
    <row r="18" spans="1:11" ht="45.75" customHeight="1">
      <c r="A18" s="84" t="s">
        <v>68</v>
      </c>
      <c r="B18" s="89" t="s">
        <v>69</v>
      </c>
      <c r="C18" s="93">
        <v>37039</v>
      </c>
      <c r="D18" s="92">
        <v>180491.2</v>
      </c>
      <c r="E18" s="92">
        <v>4873</v>
      </c>
      <c r="F18" s="69" t="e">
        <f>'[2]Dodatok 2'!#REF!</f>
        <v>#REF!</v>
      </c>
      <c r="G18" s="86" t="e">
        <f t="shared" si="1"/>
        <v>#REF!</v>
      </c>
      <c r="H18" s="69">
        <f>SUM(C18:C23)</f>
        <v>55991</v>
      </c>
      <c r="I18" s="70">
        <f>SUM(D18:D23)</f>
        <v>247252.69999999998</v>
      </c>
      <c r="J18" s="86">
        <f>H18-C4</f>
        <v>0</v>
      </c>
      <c r="K18" s="87">
        <f>I18-D4</f>
        <v>0</v>
      </c>
    </row>
    <row r="19" spans="1:11" ht="14.25" customHeight="1">
      <c r="A19" s="84" t="s">
        <v>70</v>
      </c>
      <c r="B19" s="89" t="s">
        <v>71</v>
      </c>
      <c r="C19" s="93">
        <v>15936</v>
      </c>
      <c r="D19" s="92">
        <v>55394.400000000001</v>
      </c>
      <c r="E19" s="92">
        <v>3476.05</v>
      </c>
      <c r="F19" s="69" t="e">
        <f>'[2]Dodatok 2'!#REF!</f>
        <v>#REF!</v>
      </c>
      <c r="G19" s="86" t="e">
        <f t="shared" si="1"/>
        <v>#REF!</v>
      </c>
    </row>
    <row r="20" spans="1:11" ht="14.25" customHeight="1">
      <c r="A20" s="84" t="s">
        <v>72</v>
      </c>
      <c r="B20" s="89" t="s">
        <v>73</v>
      </c>
      <c r="C20" s="93">
        <v>1916</v>
      </c>
      <c r="D20" s="92">
        <v>5392.3</v>
      </c>
      <c r="E20" s="92">
        <v>2814.37</v>
      </c>
      <c r="F20" s="69" t="e">
        <f>'[2]Dodatok 2'!#REF!</f>
        <v>#REF!</v>
      </c>
      <c r="G20" s="86" t="e">
        <f t="shared" si="1"/>
        <v>#REF!</v>
      </c>
    </row>
    <row r="21" spans="1:11" ht="14.25" customHeight="1">
      <c r="A21" s="84" t="s">
        <v>74</v>
      </c>
      <c r="B21" s="89" t="s">
        <v>75</v>
      </c>
      <c r="C21" s="93">
        <v>860</v>
      </c>
      <c r="D21" s="92">
        <v>4244.8</v>
      </c>
      <c r="E21" s="92">
        <v>4935.8</v>
      </c>
      <c r="F21" s="69" t="e">
        <f>'[2]Dodatok 2'!#REF!</f>
        <v>#REF!</v>
      </c>
      <c r="G21" s="86" t="e">
        <f t="shared" si="1"/>
        <v>#REF!</v>
      </c>
    </row>
    <row r="22" spans="1:11" ht="14.25" customHeight="1">
      <c r="A22" s="84" t="s">
        <v>76</v>
      </c>
      <c r="B22" s="89" t="s">
        <v>77</v>
      </c>
      <c r="C22" s="93">
        <v>230</v>
      </c>
      <c r="D22" s="92">
        <v>545.6</v>
      </c>
      <c r="E22" s="92">
        <v>2372.29</v>
      </c>
      <c r="F22" s="69" t="e">
        <f>'[2]Dodatok 2'!#REF!</f>
        <v>#REF!</v>
      </c>
      <c r="G22" s="86" t="e">
        <f t="shared" si="1"/>
        <v>#REF!</v>
      </c>
    </row>
    <row r="23" spans="1:11" ht="14.25" customHeight="1">
      <c r="A23" s="84" t="s">
        <v>78</v>
      </c>
      <c r="B23" s="89" t="s">
        <v>79</v>
      </c>
      <c r="C23" s="93">
        <v>10</v>
      </c>
      <c r="D23" s="92">
        <v>1184.4000000000001</v>
      </c>
      <c r="E23" s="92">
        <v>118435.43</v>
      </c>
      <c r="F23" s="69" t="e">
        <f>'[2]Dodatok 2'!#REF!</f>
        <v>#REF!</v>
      </c>
      <c r="G23" s="86" t="e">
        <f t="shared" si="1"/>
        <v>#REF!</v>
      </c>
    </row>
    <row r="24" spans="1:11" ht="42.75" customHeight="1">
      <c r="A24" s="84" t="s">
        <v>80</v>
      </c>
      <c r="B24" s="89" t="s">
        <v>81</v>
      </c>
      <c r="C24" s="93">
        <v>280</v>
      </c>
      <c r="D24" s="92">
        <v>394.7</v>
      </c>
      <c r="E24" s="92">
        <v>1409.73</v>
      </c>
      <c r="F24" s="69" t="e">
        <f>'[3]Dodatok 3'!#REF!</f>
        <v>#REF!</v>
      </c>
      <c r="G24" s="86" t="e">
        <f t="shared" si="1"/>
        <v>#REF!</v>
      </c>
      <c r="H24" s="69">
        <f>SUM(C24:C26)</f>
        <v>55991</v>
      </c>
      <c r="I24" s="70">
        <f>SUM(D24:D26)</f>
        <v>247252.69999999998</v>
      </c>
      <c r="J24" s="86">
        <f>H24-C4</f>
        <v>0</v>
      </c>
      <c r="K24" s="87">
        <f>I24-D4</f>
        <v>0</v>
      </c>
    </row>
    <row r="25" spans="1:11" ht="11.25" customHeight="1">
      <c r="A25" s="84" t="s">
        <v>82</v>
      </c>
      <c r="B25" s="89" t="s">
        <v>83</v>
      </c>
      <c r="C25" s="93">
        <v>6862</v>
      </c>
      <c r="D25" s="92">
        <v>16201.2</v>
      </c>
      <c r="E25" s="92">
        <v>2361</v>
      </c>
      <c r="F25" s="69" t="e">
        <f>'[3]Dodatok 3'!#REF!</f>
        <v>#REF!</v>
      </c>
      <c r="G25" s="86" t="e">
        <f t="shared" si="1"/>
        <v>#REF!</v>
      </c>
    </row>
    <row r="26" spans="1:11" ht="11.25" customHeight="1">
      <c r="A26" s="84" t="s">
        <v>84</v>
      </c>
      <c r="B26" s="89" t="s">
        <v>85</v>
      </c>
      <c r="C26" s="93">
        <v>48849</v>
      </c>
      <c r="D26" s="92">
        <v>230656.8</v>
      </c>
      <c r="E26" s="92">
        <v>4721.83</v>
      </c>
      <c r="F26" s="69" t="e">
        <f>'[3]Dodatok 3'!#REF!</f>
        <v>#REF!</v>
      </c>
      <c r="G26" s="86" t="e">
        <f t="shared" si="1"/>
        <v>#REF!</v>
      </c>
    </row>
    <row r="27" spans="1:11" s="96" customFormat="1" ht="22.5" customHeight="1">
      <c r="A27" s="84" t="s">
        <v>141</v>
      </c>
      <c r="B27" s="89" t="s">
        <v>87</v>
      </c>
      <c r="C27" s="93">
        <v>0</v>
      </c>
      <c r="D27" s="92">
        <v>0</v>
      </c>
      <c r="E27" s="92">
        <v>0</v>
      </c>
      <c r="F27" s="94"/>
      <c r="G27" s="94"/>
    </row>
    <row r="28" spans="1:11" ht="22.5" customHeight="1">
      <c r="A28" s="84" t="s">
        <v>88</v>
      </c>
      <c r="B28" s="89" t="s">
        <v>89</v>
      </c>
      <c r="C28" s="93">
        <v>0</v>
      </c>
      <c r="D28" s="92">
        <v>0</v>
      </c>
      <c r="E28" s="92">
        <v>0</v>
      </c>
    </row>
    <row r="29" spans="1:11" s="96" customFormat="1" ht="6.75" customHeight="1">
      <c r="A29" s="97"/>
      <c r="B29" s="98"/>
      <c r="C29" s="99"/>
      <c r="D29" s="100"/>
      <c r="E29" s="100"/>
    </row>
    <row r="30" spans="1:11" ht="11.25" customHeight="1">
      <c r="A30" s="101" t="s">
        <v>90</v>
      </c>
      <c r="B30" s="101"/>
      <c r="C30" s="101"/>
      <c r="D30" s="101"/>
      <c r="E30" s="101"/>
      <c r="G30" s="66"/>
      <c r="H30" s="71"/>
      <c r="I30" s="71"/>
      <c r="J30" s="66"/>
      <c r="K30" s="66"/>
    </row>
    <row r="31" spans="1:11" ht="11.25" customHeight="1">
      <c r="A31" s="101"/>
      <c r="B31" s="101"/>
      <c r="C31" s="101"/>
      <c r="D31" s="101"/>
      <c r="E31" s="101"/>
      <c r="G31" s="66"/>
      <c r="H31" s="71"/>
      <c r="I31" s="71"/>
      <c r="J31" s="66"/>
      <c r="K31" s="66"/>
    </row>
    <row r="32" spans="1:11" ht="40.5" customHeight="1">
      <c r="A32" s="102" t="s">
        <v>91</v>
      </c>
      <c r="B32" s="102"/>
      <c r="C32" s="102"/>
      <c r="D32" s="102" t="s">
        <v>92</v>
      </c>
      <c r="E32" s="102"/>
      <c r="F32" s="102"/>
      <c r="G32" s="102"/>
    </row>
    <row r="34" spans="1:3" ht="22.5" customHeight="1">
      <c r="A34" s="102" t="s">
        <v>93</v>
      </c>
      <c r="B34" s="102"/>
      <c r="C34" s="102"/>
    </row>
  </sheetData>
  <mergeCells count="4">
    <mergeCell ref="A30:E31"/>
    <mergeCell ref="A32:C32"/>
    <mergeCell ref="D32:G32"/>
    <mergeCell ref="A34:C34"/>
  </mergeCells>
  <pageMargins left="0.39370078740157483" right="0.39370078740157483" top="0.39370078740157483" bottom="0.39370078740157483" header="0" footer="0.11811023622047245"/>
  <pageSetup paperSize="9" fitToHeight="42" orientation="portrait"/>
  <headerFooter>
    <oddFooter>&amp;R&amp;6&amp;P/&amp;N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B2:G12"/>
  <sheetViews>
    <sheetView workbookViewId="0">
      <selection activeCell="G13" sqref="B2:G13"/>
    </sheetView>
  </sheetViews>
  <sheetFormatPr defaultColWidth="9.33203125" defaultRowHeight="12.75"/>
  <cols>
    <col min="3" max="3" width="11.33203125" customWidth="1"/>
    <col min="6" max="6" width="12.1640625" customWidth="1"/>
  </cols>
  <sheetData>
    <row r="2" spans="2:7">
      <c r="B2" s="2" t="s">
        <v>94</v>
      </c>
      <c r="G2" s="2" t="s">
        <v>95</v>
      </c>
    </row>
    <row r="3" spans="2:7">
      <c r="B3" s="2" t="s">
        <v>41</v>
      </c>
      <c r="C3" s="93">
        <f>'5pf (раб)'!C4</f>
        <v>55991</v>
      </c>
      <c r="D3" s="2" t="s">
        <v>96</v>
      </c>
      <c r="E3" s="2" t="s">
        <v>97</v>
      </c>
      <c r="F3" s="93">
        <f>SUM('5pf (раб)'!C5:C17)</f>
        <v>55991</v>
      </c>
      <c r="G3" t="str">
        <f>IF(F3=C3,"+","-")</f>
        <v>+</v>
      </c>
    </row>
    <row r="4" spans="2:7">
      <c r="B4" s="2" t="s">
        <v>41</v>
      </c>
      <c r="C4" s="93">
        <f>'5pf (раб)'!C4</f>
        <v>55991</v>
      </c>
      <c r="D4" s="2" t="s">
        <v>96</v>
      </c>
      <c r="E4" s="2" t="s">
        <v>98</v>
      </c>
      <c r="F4" s="93">
        <f>SUM('5pf (раб)'!C18:C23)</f>
        <v>55991</v>
      </c>
      <c r="G4" t="str">
        <f>IF(F4=C4,"+","-")</f>
        <v>+</v>
      </c>
    </row>
    <row r="5" spans="2:7">
      <c r="B5" s="2" t="s">
        <v>41</v>
      </c>
      <c r="C5" s="93">
        <f>'5pf (раб)'!C4</f>
        <v>55991</v>
      </c>
      <c r="D5" s="2" t="s">
        <v>96</v>
      </c>
      <c r="E5" s="2" t="s">
        <v>99</v>
      </c>
      <c r="F5" s="93">
        <f>SUM('5pf (раб)'!C24:C26)</f>
        <v>55991</v>
      </c>
      <c r="G5" t="str">
        <f>IF(F5=C5,"+","-")</f>
        <v>+</v>
      </c>
    </row>
    <row r="6" spans="2:7">
      <c r="B6" s="2" t="s">
        <v>41</v>
      </c>
      <c r="C6" s="93">
        <f>'5pf (раб)'!C4</f>
        <v>55991</v>
      </c>
      <c r="D6" s="2" t="s">
        <v>100</v>
      </c>
      <c r="E6" s="2" t="s">
        <v>87</v>
      </c>
      <c r="F6" s="93">
        <f>'5pf (раб)'!C27</f>
        <v>0</v>
      </c>
      <c r="G6" t="str">
        <f>IF(F6&lt;=C6,"+","-")</f>
        <v>+</v>
      </c>
    </row>
    <row r="8" spans="2:7">
      <c r="B8" s="2" t="s">
        <v>102</v>
      </c>
    </row>
    <row r="9" spans="2:7">
      <c r="B9" s="2" t="s">
        <v>41</v>
      </c>
      <c r="C9" s="92">
        <f>'5pf (раб)'!D4</f>
        <v>247252.7</v>
      </c>
      <c r="D9" s="2" t="s">
        <v>96</v>
      </c>
      <c r="E9" s="2" t="s">
        <v>97</v>
      </c>
      <c r="F9" s="92">
        <f>SUM('5pf (раб)'!D5:D17)</f>
        <v>247252.7</v>
      </c>
      <c r="G9" t="str">
        <f>IF(F9=C9,"+","-")</f>
        <v>+</v>
      </c>
    </row>
    <row r="10" spans="2:7">
      <c r="B10" s="2" t="s">
        <v>41</v>
      </c>
      <c r="C10" s="92">
        <f>'5pf (раб)'!D4</f>
        <v>247252.7</v>
      </c>
      <c r="D10" s="2" t="s">
        <v>96</v>
      </c>
      <c r="E10" s="2" t="s">
        <v>98</v>
      </c>
      <c r="F10" s="92">
        <f>SUM('5pf (раб)'!D18:D23)</f>
        <v>247252.69999999998</v>
      </c>
      <c r="G10" t="str">
        <f>IF(F10=C10,"+","-")</f>
        <v>+</v>
      </c>
    </row>
    <row r="11" spans="2:7">
      <c r="B11" s="2" t="s">
        <v>41</v>
      </c>
      <c r="C11" s="92">
        <f>'5pf (раб)'!D4</f>
        <v>247252.7</v>
      </c>
      <c r="D11" s="2" t="s">
        <v>96</v>
      </c>
      <c r="E11" s="2" t="s">
        <v>99</v>
      </c>
      <c r="F11" s="92">
        <f>SUM('5pf (раб)'!D24:D26)</f>
        <v>247252.69999999998</v>
      </c>
      <c r="G11" t="str">
        <f>IF(F11=C11,"+","-")</f>
        <v>+</v>
      </c>
    </row>
    <row r="12" spans="2:7">
      <c r="B12" s="2" t="s">
        <v>41</v>
      </c>
      <c r="C12" s="92">
        <f>'5pf (раб)'!D4</f>
        <v>247252.7</v>
      </c>
      <c r="D12" s="2" t="s">
        <v>100</v>
      </c>
      <c r="E12" s="2" t="s">
        <v>87</v>
      </c>
      <c r="F12" s="92">
        <f>'5pf (раб)'!D27</f>
        <v>0</v>
      </c>
      <c r="G12" t="str">
        <f>IF(F12&lt;=C12,"+","-")</f>
        <v>+</v>
      </c>
    </row>
  </sheetData>
  <conditionalFormatting sqref="G3:G12">
    <cfRule type="cellIs" dxfId="1" priority="0" operator="equal">
      <formula>"+"</formula>
    </cfRule>
    <cfRule type="cellIs" dxfId="0" priority="0" operator="equal">
      <formula>"-"</formula>
    </cfRule>
  </conditionalFormatting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F65"/>
  <sheetViews>
    <sheetView workbookViewId="0">
      <selection activeCell="M1" sqref="M1"/>
    </sheetView>
  </sheetViews>
  <sheetFormatPr defaultColWidth="9.33203125" defaultRowHeight="11.25" customHeight="1"/>
  <cols>
    <col min="1" max="1" width="4.33203125" style="96" customWidth="1"/>
    <col min="2" max="2" width="33" style="96" customWidth="1"/>
    <col min="3" max="3" width="11" style="96" customWidth="1"/>
    <col min="4" max="4" width="14.1640625" style="96" customWidth="1"/>
    <col min="5" max="5" width="10.1640625" style="96" customWidth="1"/>
    <col min="6" max="6" width="11" style="96" customWidth="1"/>
    <col min="7" max="7" width="14.1640625" style="96" customWidth="1"/>
    <col min="8" max="8" width="10.33203125" style="96" customWidth="1"/>
    <col min="9" max="9" width="11" style="96" customWidth="1"/>
    <col min="10" max="10" width="14.1640625" style="96" customWidth="1"/>
    <col min="11" max="11" width="10.33203125" style="96" customWidth="1"/>
    <col min="12" max="12" width="9.33203125" style="96"/>
    <col min="13" max="13" width="13.83203125" style="96" bestFit="1" customWidth="1"/>
    <col min="14" max="14" width="9.33203125" style="96"/>
    <col min="15" max="15" width="11.6640625" style="96" bestFit="1" customWidth="1"/>
    <col min="16" max="16" width="9.33203125" style="96"/>
    <col min="17" max="17" width="12.6640625" style="96" bestFit="1" customWidth="1"/>
    <col min="18" max="30" width="9.33203125" style="96"/>
    <col min="31" max="31" width="12.1640625" style="96" bestFit="1" customWidth="1"/>
    <col min="32" max="32" width="9.33203125" style="94"/>
    <col min="33" max="16384" width="9.33203125" style="96"/>
  </cols>
  <sheetData>
    <row r="1" spans="1:32" ht="11.25" customHeight="1">
      <c r="A1" s="104" t="s">
        <v>142</v>
      </c>
      <c r="B1" s="104"/>
      <c r="C1" s="104"/>
      <c r="D1" s="104"/>
      <c r="E1" s="104"/>
      <c r="F1" s="104"/>
      <c r="G1" s="134"/>
    </row>
    <row r="2" spans="1:32" ht="18" customHeight="1">
      <c r="A2" s="106" t="s">
        <v>104</v>
      </c>
      <c r="B2" s="106" t="s">
        <v>105</v>
      </c>
      <c r="C2" s="135" t="s">
        <v>106</v>
      </c>
      <c r="D2" s="137"/>
      <c r="E2" s="137"/>
      <c r="F2" s="135" t="s">
        <v>42</v>
      </c>
      <c r="G2" s="137"/>
      <c r="H2" s="137"/>
      <c r="I2" s="135" t="s">
        <v>44</v>
      </c>
      <c r="J2" s="137"/>
      <c r="K2" s="136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3"/>
    </row>
    <row r="3" spans="1:32" ht="28.5" customHeight="1">
      <c r="A3" s="108"/>
      <c r="B3" s="108"/>
      <c r="C3" s="106" t="s">
        <v>107</v>
      </c>
      <c r="D3" s="106" t="s">
        <v>108</v>
      </c>
      <c r="E3" s="106" t="s">
        <v>109</v>
      </c>
      <c r="F3" s="106" t="s">
        <v>107</v>
      </c>
      <c r="G3" s="106" t="s">
        <v>108</v>
      </c>
      <c r="H3" s="106" t="s">
        <v>109</v>
      </c>
      <c r="I3" s="106" t="s">
        <v>107</v>
      </c>
      <c r="J3" s="106" t="s">
        <v>108</v>
      </c>
      <c r="K3" s="106" t="s">
        <v>109</v>
      </c>
      <c r="AF3" s="116"/>
    </row>
    <row r="4" spans="1:32" ht="36.75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AF4" s="116"/>
    </row>
    <row r="5" spans="1:32" ht="11.25" customHeight="1">
      <c r="A5" s="117" t="s">
        <v>110</v>
      </c>
      <c r="B5" s="117" t="s">
        <v>111</v>
      </c>
      <c r="C5" s="151">
        <v>23667</v>
      </c>
      <c r="D5" s="142">
        <v>115686.66878000001</v>
      </c>
      <c r="E5" s="152">
        <v>4888.1002568977901</v>
      </c>
      <c r="F5" s="93">
        <v>0</v>
      </c>
      <c r="G5" s="142">
        <v>0</v>
      </c>
      <c r="H5" s="142">
        <v>0</v>
      </c>
      <c r="I5" s="151">
        <v>0</v>
      </c>
      <c r="J5" s="142">
        <v>0</v>
      </c>
      <c r="K5" s="142">
        <v>0</v>
      </c>
      <c r="M5" s="92"/>
      <c r="AF5" s="121"/>
    </row>
    <row r="6" spans="1:32" ht="11.25" customHeight="1">
      <c r="A6" s="117" t="s">
        <v>112</v>
      </c>
      <c r="B6" s="117" t="s">
        <v>113</v>
      </c>
      <c r="C6" s="151">
        <v>2383</v>
      </c>
      <c r="D6" s="142">
        <v>9991.9018400000004</v>
      </c>
      <c r="E6" s="152">
        <v>4192.9927989928665</v>
      </c>
      <c r="F6" s="93">
        <v>0</v>
      </c>
      <c r="G6" s="142">
        <v>0</v>
      </c>
      <c r="H6" s="142">
        <v>0</v>
      </c>
      <c r="I6" s="151">
        <v>0</v>
      </c>
      <c r="J6" s="142">
        <v>0</v>
      </c>
      <c r="K6" s="142">
        <v>0</v>
      </c>
      <c r="M6" s="92"/>
      <c r="AF6" s="121"/>
    </row>
    <row r="7" spans="1:32" ht="11.25" customHeight="1">
      <c r="A7" s="117" t="s">
        <v>114</v>
      </c>
      <c r="B7" s="117" t="s">
        <v>115</v>
      </c>
      <c r="C7" s="151">
        <v>3333</v>
      </c>
      <c r="D7" s="142">
        <v>13762.458339999999</v>
      </c>
      <c r="E7" s="152">
        <v>4129.1504170417038</v>
      </c>
      <c r="F7" s="93">
        <v>0</v>
      </c>
      <c r="G7" s="142">
        <v>0</v>
      </c>
      <c r="H7" s="142">
        <v>0</v>
      </c>
      <c r="I7" s="151">
        <v>0</v>
      </c>
      <c r="J7" s="142">
        <v>0</v>
      </c>
      <c r="K7" s="142">
        <v>0</v>
      </c>
      <c r="M7" s="153"/>
      <c r="AF7" s="121"/>
    </row>
    <row r="8" spans="1:32" ht="11.25" customHeight="1">
      <c r="A8" s="117" t="s">
        <v>116</v>
      </c>
      <c r="B8" s="117" t="s">
        <v>117</v>
      </c>
      <c r="C8" s="151">
        <v>3634</v>
      </c>
      <c r="D8" s="142">
        <v>14044.97604</v>
      </c>
      <c r="E8" s="152">
        <v>3864.8805833791962</v>
      </c>
      <c r="F8" s="93">
        <v>0</v>
      </c>
      <c r="G8" s="142">
        <v>0</v>
      </c>
      <c r="H8" s="142">
        <v>0</v>
      </c>
      <c r="I8" s="151">
        <v>4</v>
      </c>
      <c r="J8" s="142">
        <v>3.5</v>
      </c>
      <c r="K8" s="142">
        <v>885.4</v>
      </c>
      <c r="M8" s="153"/>
      <c r="AF8" s="121"/>
    </row>
    <row r="9" spans="1:32" ht="11.25" customHeight="1">
      <c r="A9" s="117" t="s">
        <v>118</v>
      </c>
      <c r="B9" s="117" t="s">
        <v>119</v>
      </c>
      <c r="C9" s="151">
        <v>5854</v>
      </c>
      <c r="D9" s="142">
        <v>23431.525409999998</v>
      </c>
      <c r="E9" s="152">
        <v>4002.6521028356678</v>
      </c>
      <c r="F9" s="93">
        <v>5</v>
      </c>
      <c r="G9" s="142">
        <v>3.5</v>
      </c>
      <c r="H9" s="142">
        <v>708.3</v>
      </c>
      <c r="I9" s="151">
        <v>0</v>
      </c>
      <c r="J9" s="142">
        <v>0</v>
      </c>
      <c r="K9" s="142">
        <v>0</v>
      </c>
      <c r="M9" s="153"/>
      <c r="AF9" s="121"/>
    </row>
    <row r="10" spans="1:32" ht="11.25" customHeight="1">
      <c r="A10" s="117" t="s">
        <v>120</v>
      </c>
      <c r="B10" s="117" t="s">
        <v>121</v>
      </c>
      <c r="C10" s="151">
        <v>3627</v>
      </c>
      <c r="D10" s="142">
        <v>15495.69089</v>
      </c>
      <c r="E10" s="152">
        <v>4272.3162089881444</v>
      </c>
      <c r="F10" s="93">
        <v>0</v>
      </c>
      <c r="G10" s="142">
        <v>0</v>
      </c>
      <c r="H10" s="142">
        <v>0</v>
      </c>
      <c r="I10" s="151">
        <v>0</v>
      </c>
      <c r="J10" s="142">
        <v>0</v>
      </c>
      <c r="K10" s="142">
        <v>0</v>
      </c>
      <c r="M10" s="153"/>
      <c r="AF10" s="121"/>
    </row>
    <row r="11" spans="1:32" ht="11.25" customHeight="1">
      <c r="A11" s="117" t="s">
        <v>122</v>
      </c>
      <c r="B11" s="117" t="s">
        <v>123</v>
      </c>
      <c r="C11" s="151">
        <v>5400</v>
      </c>
      <c r="D11" s="142">
        <v>21712.618890000002</v>
      </c>
      <c r="E11" s="152">
        <v>4020.8553500000003</v>
      </c>
      <c r="F11" s="93">
        <v>0</v>
      </c>
      <c r="G11" s="142">
        <v>0</v>
      </c>
      <c r="H11" s="142">
        <v>0</v>
      </c>
      <c r="I11" s="151">
        <v>0</v>
      </c>
      <c r="J11" s="142">
        <v>0</v>
      </c>
      <c r="K11" s="142">
        <v>0</v>
      </c>
      <c r="M11" s="153"/>
      <c r="AF11" s="121"/>
    </row>
    <row r="12" spans="1:32" ht="11.25" customHeight="1">
      <c r="A12" s="117" t="s">
        <v>124</v>
      </c>
      <c r="B12" s="117" t="s">
        <v>125</v>
      </c>
      <c r="C12" s="151">
        <v>8093</v>
      </c>
      <c r="D12" s="142">
        <v>33126.826010000004</v>
      </c>
      <c r="E12" s="152">
        <v>4093.2689991350553</v>
      </c>
      <c r="F12" s="93">
        <v>0</v>
      </c>
      <c r="G12" s="142">
        <v>0</v>
      </c>
      <c r="H12" s="142">
        <v>0</v>
      </c>
      <c r="I12" s="151">
        <v>0</v>
      </c>
      <c r="J12" s="142">
        <v>0</v>
      </c>
      <c r="K12" s="142">
        <v>0</v>
      </c>
      <c r="M12" s="153"/>
      <c r="AF12" s="121"/>
    </row>
    <row r="13" spans="1:32" ht="11.25" customHeight="1">
      <c r="A13" s="122" t="s">
        <v>126</v>
      </c>
      <c r="B13" s="123"/>
      <c r="C13" s="151">
        <v>55991</v>
      </c>
      <c r="D13" s="142">
        <v>247252.66619999998</v>
      </c>
      <c r="E13" s="152">
        <v>4415.9358861245555</v>
      </c>
      <c r="F13" s="154">
        <v>5</v>
      </c>
      <c r="G13" s="142">
        <v>3.5</v>
      </c>
      <c r="H13" s="142">
        <v>708.3</v>
      </c>
      <c r="I13" s="151">
        <v>4</v>
      </c>
      <c r="J13" s="142">
        <v>3.5</v>
      </c>
      <c r="K13" s="142">
        <v>885.4</v>
      </c>
      <c r="M13" s="155"/>
    </row>
    <row r="15" spans="1:32" ht="21" customHeight="1">
      <c r="A15" s="106" t="s">
        <v>104</v>
      </c>
      <c r="B15" s="106" t="s">
        <v>105</v>
      </c>
      <c r="C15" s="135" t="s">
        <v>46</v>
      </c>
      <c r="D15" s="137"/>
      <c r="E15" s="137"/>
      <c r="F15" s="135" t="s">
        <v>48</v>
      </c>
      <c r="G15" s="137"/>
      <c r="H15" s="137"/>
      <c r="I15" s="135" t="s">
        <v>50</v>
      </c>
      <c r="J15" s="137"/>
      <c r="K15" s="136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</row>
    <row r="16" spans="1:32" ht="12.75" customHeight="1">
      <c r="A16" s="108"/>
      <c r="B16" s="108"/>
      <c r="C16" s="106" t="s">
        <v>107</v>
      </c>
      <c r="D16" s="106" t="s">
        <v>108</v>
      </c>
      <c r="E16" s="106" t="s">
        <v>109</v>
      </c>
      <c r="F16" s="106" t="s">
        <v>107</v>
      </c>
      <c r="G16" s="106" t="s">
        <v>108</v>
      </c>
      <c r="H16" s="106" t="s">
        <v>109</v>
      </c>
      <c r="I16" s="106" t="s">
        <v>107</v>
      </c>
      <c r="J16" s="106" t="s">
        <v>108</v>
      </c>
      <c r="K16" s="106" t="s">
        <v>109</v>
      </c>
    </row>
    <row r="17" spans="1:28" ht="43.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</row>
    <row r="18" spans="1:28" ht="11.25" customHeight="1">
      <c r="A18" s="117" t="s">
        <v>110</v>
      </c>
      <c r="B18" s="117" t="s">
        <v>111</v>
      </c>
      <c r="C18" s="151">
        <v>5</v>
      </c>
      <c r="D18" s="142">
        <v>5.3</v>
      </c>
      <c r="E18" s="142">
        <v>1059.8</v>
      </c>
      <c r="F18" s="151">
        <v>17</v>
      </c>
      <c r="G18" s="142">
        <v>20.100000000000001</v>
      </c>
      <c r="H18" s="142">
        <v>1180.5</v>
      </c>
      <c r="I18" s="151">
        <v>2</v>
      </c>
      <c r="J18" s="142">
        <v>2.5</v>
      </c>
      <c r="K18" s="142">
        <v>1228.4000000000001</v>
      </c>
    </row>
    <row r="19" spans="1:28" ht="11.25" customHeight="1">
      <c r="A19" s="117" t="s">
        <v>112</v>
      </c>
      <c r="B19" s="117" t="s">
        <v>113</v>
      </c>
      <c r="C19" s="151">
        <v>0</v>
      </c>
      <c r="D19" s="142">
        <v>0</v>
      </c>
      <c r="E19" s="142">
        <v>0</v>
      </c>
      <c r="F19" s="151">
        <v>0</v>
      </c>
      <c r="G19" s="142">
        <v>0</v>
      </c>
      <c r="H19" s="142">
        <v>0</v>
      </c>
      <c r="I19" s="151">
        <v>0</v>
      </c>
      <c r="J19" s="142">
        <v>0</v>
      </c>
      <c r="K19" s="142">
        <v>0</v>
      </c>
    </row>
    <row r="20" spans="1:28" ht="11.25" customHeight="1">
      <c r="A20" s="117" t="s">
        <v>114</v>
      </c>
      <c r="B20" s="117" t="s">
        <v>115</v>
      </c>
      <c r="C20" s="151">
        <v>0</v>
      </c>
      <c r="D20" s="142">
        <v>0</v>
      </c>
      <c r="E20" s="142">
        <v>0</v>
      </c>
      <c r="F20" s="151">
        <v>2</v>
      </c>
      <c r="G20" s="142">
        <v>2.4</v>
      </c>
      <c r="H20" s="142">
        <v>1180.5</v>
      </c>
      <c r="I20" s="151">
        <v>0</v>
      </c>
      <c r="J20" s="142">
        <v>0</v>
      </c>
      <c r="K20" s="142">
        <v>0</v>
      </c>
    </row>
    <row r="21" spans="1:28" ht="11.25" customHeight="1">
      <c r="A21" s="117" t="s">
        <v>116</v>
      </c>
      <c r="B21" s="117" t="s">
        <v>117</v>
      </c>
      <c r="C21" s="151">
        <v>0</v>
      </c>
      <c r="D21" s="142">
        <v>0</v>
      </c>
      <c r="E21" s="142">
        <v>0</v>
      </c>
      <c r="F21" s="151">
        <v>0</v>
      </c>
      <c r="G21" s="142">
        <v>0</v>
      </c>
      <c r="H21" s="142">
        <v>0</v>
      </c>
      <c r="I21" s="151">
        <v>0</v>
      </c>
      <c r="J21" s="142">
        <v>0</v>
      </c>
      <c r="K21" s="142">
        <v>0</v>
      </c>
    </row>
    <row r="22" spans="1:28" ht="11.25" customHeight="1">
      <c r="A22" s="117" t="s">
        <v>118</v>
      </c>
      <c r="B22" s="117" t="s">
        <v>119</v>
      </c>
      <c r="C22" s="151">
        <v>0</v>
      </c>
      <c r="D22" s="142">
        <v>0</v>
      </c>
      <c r="E22" s="142">
        <v>0</v>
      </c>
      <c r="F22" s="151">
        <v>14</v>
      </c>
      <c r="G22" s="142">
        <v>16.5</v>
      </c>
      <c r="H22" s="142">
        <v>1180.5</v>
      </c>
      <c r="I22" s="151">
        <v>0</v>
      </c>
      <c r="J22" s="142">
        <v>0</v>
      </c>
      <c r="K22" s="142">
        <v>0</v>
      </c>
    </row>
    <row r="23" spans="1:28" ht="11.25" customHeight="1">
      <c r="A23" s="117" t="s">
        <v>120</v>
      </c>
      <c r="B23" s="117" t="s">
        <v>121</v>
      </c>
      <c r="C23" s="151">
        <v>0</v>
      </c>
      <c r="D23" s="142">
        <v>0</v>
      </c>
      <c r="E23" s="142">
        <v>0</v>
      </c>
      <c r="F23" s="151">
        <v>4</v>
      </c>
      <c r="G23" s="142">
        <v>4.7</v>
      </c>
      <c r="H23" s="142">
        <v>1180.5</v>
      </c>
      <c r="I23" s="151">
        <v>0</v>
      </c>
      <c r="J23" s="142">
        <v>0</v>
      </c>
      <c r="K23" s="142">
        <v>0</v>
      </c>
    </row>
    <row r="24" spans="1:28" ht="11.25" customHeight="1">
      <c r="A24" s="117" t="s">
        <v>122</v>
      </c>
      <c r="B24" s="117" t="s">
        <v>123</v>
      </c>
      <c r="C24" s="151">
        <v>0</v>
      </c>
      <c r="D24" s="142">
        <v>0</v>
      </c>
      <c r="E24" s="142">
        <v>0</v>
      </c>
      <c r="F24" s="151">
        <v>6</v>
      </c>
      <c r="G24" s="142">
        <v>7.1</v>
      </c>
      <c r="H24" s="142">
        <v>1180.5</v>
      </c>
      <c r="I24" s="151">
        <v>0</v>
      </c>
      <c r="J24" s="142">
        <v>0</v>
      </c>
      <c r="K24" s="142">
        <v>0</v>
      </c>
    </row>
    <row r="25" spans="1:28" ht="11.25" customHeight="1">
      <c r="A25" s="117" t="s">
        <v>124</v>
      </c>
      <c r="B25" s="117" t="s">
        <v>125</v>
      </c>
      <c r="C25" s="151">
        <v>0</v>
      </c>
      <c r="D25" s="142">
        <v>0</v>
      </c>
      <c r="E25" s="142">
        <v>0</v>
      </c>
      <c r="F25" s="151">
        <v>3</v>
      </c>
      <c r="G25" s="142">
        <v>3.5</v>
      </c>
      <c r="H25" s="142">
        <v>1180.5</v>
      </c>
      <c r="I25" s="151">
        <v>1</v>
      </c>
      <c r="J25" s="142">
        <v>1.3</v>
      </c>
      <c r="K25" s="142">
        <v>1255.8</v>
      </c>
    </row>
    <row r="26" spans="1:28" ht="11.25" customHeight="1">
      <c r="A26" s="122" t="s">
        <v>126</v>
      </c>
      <c r="B26" s="123"/>
      <c r="C26" s="151">
        <v>5</v>
      </c>
      <c r="D26" s="142">
        <v>5.3</v>
      </c>
      <c r="E26" s="142">
        <v>1059.8</v>
      </c>
      <c r="F26" s="151">
        <v>46</v>
      </c>
      <c r="G26" s="142">
        <v>54.3</v>
      </c>
      <c r="H26" s="142">
        <v>1180.5</v>
      </c>
      <c r="I26" s="151">
        <v>3</v>
      </c>
      <c r="J26" s="142">
        <v>3.7</v>
      </c>
      <c r="K26" s="142">
        <v>1237.5</v>
      </c>
    </row>
    <row r="28" spans="1:28" ht="20.25" customHeight="1">
      <c r="A28" s="106" t="s">
        <v>104</v>
      </c>
      <c r="B28" s="106" t="s">
        <v>105</v>
      </c>
      <c r="C28" s="135" t="s">
        <v>52</v>
      </c>
      <c r="D28" s="137"/>
      <c r="E28" s="137"/>
      <c r="F28" s="135" t="s">
        <v>54</v>
      </c>
      <c r="G28" s="137"/>
      <c r="H28" s="137"/>
      <c r="I28" s="135" t="s">
        <v>56</v>
      </c>
      <c r="J28" s="137"/>
      <c r="K28" s="136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</row>
    <row r="29" spans="1:28" ht="12.75" customHeight="1">
      <c r="A29" s="108"/>
      <c r="B29" s="108"/>
      <c r="C29" s="106" t="s">
        <v>107</v>
      </c>
      <c r="D29" s="106" t="s">
        <v>108</v>
      </c>
      <c r="E29" s="106" t="s">
        <v>109</v>
      </c>
      <c r="F29" s="106" t="s">
        <v>107</v>
      </c>
      <c r="G29" s="106" t="s">
        <v>108</v>
      </c>
      <c r="H29" s="106" t="s">
        <v>109</v>
      </c>
      <c r="I29" s="106" t="s">
        <v>107</v>
      </c>
      <c r="J29" s="106" t="s">
        <v>108</v>
      </c>
      <c r="K29" s="106" t="s">
        <v>109</v>
      </c>
    </row>
    <row r="30" spans="1:28" ht="43.5" customHeight="1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</row>
    <row r="31" spans="1:28" ht="11.25" customHeight="1">
      <c r="A31" s="117" t="s">
        <v>110</v>
      </c>
      <c r="B31" s="117" t="s">
        <v>111</v>
      </c>
      <c r="C31" s="151">
        <v>3</v>
      </c>
      <c r="D31" s="142">
        <v>4.0999999999999996</v>
      </c>
      <c r="E31" s="142">
        <v>1379.6</v>
      </c>
      <c r="F31" s="151">
        <v>56</v>
      </c>
      <c r="G31" s="142">
        <v>79.5</v>
      </c>
      <c r="H31" s="142">
        <v>1419.6</v>
      </c>
      <c r="I31" s="151">
        <v>8</v>
      </c>
      <c r="J31" s="142">
        <v>12.8</v>
      </c>
      <c r="K31" s="142">
        <v>1602.3</v>
      </c>
    </row>
    <row r="32" spans="1:28" ht="11.25" customHeight="1">
      <c r="A32" s="117" t="s">
        <v>112</v>
      </c>
      <c r="B32" s="117" t="s">
        <v>113</v>
      </c>
      <c r="C32" s="151">
        <v>0</v>
      </c>
      <c r="D32" s="142">
        <v>0</v>
      </c>
      <c r="E32" s="142">
        <v>0</v>
      </c>
      <c r="F32" s="151">
        <v>8</v>
      </c>
      <c r="G32" s="142">
        <v>11.3</v>
      </c>
      <c r="H32" s="142">
        <v>1416.8</v>
      </c>
      <c r="I32" s="151">
        <v>4</v>
      </c>
      <c r="J32" s="142">
        <v>6.8</v>
      </c>
      <c r="K32" s="142">
        <v>1695.6</v>
      </c>
    </row>
    <row r="33" spans="1:28" ht="11.25" customHeight="1">
      <c r="A33" s="117" t="s">
        <v>114</v>
      </c>
      <c r="B33" s="117" t="s">
        <v>115</v>
      </c>
      <c r="C33" s="151">
        <v>0</v>
      </c>
      <c r="D33" s="142">
        <v>0</v>
      </c>
      <c r="E33" s="142">
        <v>0</v>
      </c>
      <c r="F33" s="151">
        <v>6</v>
      </c>
      <c r="G33" s="142">
        <v>8.5</v>
      </c>
      <c r="H33" s="142">
        <v>1416.6</v>
      </c>
      <c r="I33" s="151">
        <v>0</v>
      </c>
      <c r="J33" s="142">
        <v>0</v>
      </c>
      <c r="K33" s="142">
        <v>0</v>
      </c>
    </row>
    <row r="34" spans="1:28" ht="11.25" customHeight="1">
      <c r="A34" s="117" t="s">
        <v>116</v>
      </c>
      <c r="B34" s="117" t="s">
        <v>117</v>
      </c>
      <c r="C34" s="151">
        <v>0</v>
      </c>
      <c r="D34" s="142">
        <v>0</v>
      </c>
      <c r="E34" s="142">
        <v>0</v>
      </c>
      <c r="F34" s="151">
        <v>10</v>
      </c>
      <c r="G34" s="142">
        <v>14.2</v>
      </c>
      <c r="H34" s="142">
        <v>1416.6</v>
      </c>
      <c r="I34" s="151">
        <v>2</v>
      </c>
      <c r="J34" s="142">
        <v>3.4</v>
      </c>
      <c r="K34" s="142">
        <v>1716</v>
      </c>
    </row>
    <row r="35" spans="1:28" ht="11.25" customHeight="1">
      <c r="A35" s="117" t="s">
        <v>118</v>
      </c>
      <c r="B35" s="117" t="s">
        <v>119</v>
      </c>
      <c r="C35" s="151">
        <v>0</v>
      </c>
      <c r="D35" s="142">
        <v>0</v>
      </c>
      <c r="E35" s="142">
        <v>0</v>
      </c>
      <c r="F35" s="151">
        <v>21</v>
      </c>
      <c r="G35" s="142">
        <v>29.8</v>
      </c>
      <c r="H35" s="142">
        <v>1420.7</v>
      </c>
      <c r="I35" s="151">
        <v>4</v>
      </c>
      <c r="J35" s="142">
        <v>6.6</v>
      </c>
      <c r="K35" s="142">
        <v>1642.8</v>
      </c>
    </row>
    <row r="36" spans="1:28" ht="11.25" customHeight="1">
      <c r="A36" s="117" t="s">
        <v>120</v>
      </c>
      <c r="B36" s="117" t="s">
        <v>121</v>
      </c>
      <c r="C36" s="151">
        <v>0</v>
      </c>
      <c r="D36" s="142">
        <v>0</v>
      </c>
      <c r="E36" s="142">
        <v>0</v>
      </c>
      <c r="F36" s="151">
        <v>16</v>
      </c>
      <c r="G36" s="142">
        <v>22.7</v>
      </c>
      <c r="H36" s="142">
        <v>1419.5</v>
      </c>
      <c r="I36" s="151">
        <v>4</v>
      </c>
      <c r="J36" s="142">
        <v>6.6</v>
      </c>
      <c r="K36" s="142">
        <v>1651.6</v>
      </c>
    </row>
    <row r="37" spans="1:28" ht="11.25" customHeight="1">
      <c r="A37" s="117" t="s">
        <v>122</v>
      </c>
      <c r="B37" s="117" t="s">
        <v>123</v>
      </c>
      <c r="C37" s="151">
        <v>0</v>
      </c>
      <c r="D37" s="142">
        <v>0</v>
      </c>
      <c r="E37" s="142">
        <v>0</v>
      </c>
      <c r="F37" s="151">
        <v>29</v>
      </c>
      <c r="G37" s="142">
        <v>41.1</v>
      </c>
      <c r="H37" s="142">
        <v>1416.6</v>
      </c>
      <c r="I37" s="151">
        <v>2</v>
      </c>
      <c r="J37" s="142">
        <v>3.5</v>
      </c>
      <c r="K37" s="142">
        <v>1754.5</v>
      </c>
    </row>
    <row r="38" spans="1:28" ht="11.25" customHeight="1">
      <c r="A38" s="117" t="s">
        <v>124</v>
      </c>
      <c r="B38" s="117" t="s">
        <v>125</v>
      </c>
      <c r="C38" s="151">
        <v>2</v>
      </c>
      <c r="D38" s="142">
        <v>2.8</v>
      </c>
      <c r="E38" s="142">
        <v>1375.9</v>
      </c>
      <c r="F38" s="151">
        <v>29</v>
      </c>
      <c r="G38" s="142">
        <v>41.1</v>
      </c>
      <c r="H38" s="142">
        <v>1416.4</v>
      </c>
      <c r="I38" s="151">
        <v>0</v>
      </c>
      <c r="J38" s="142">
        <v>0</v>
      </c>
      <c r="K38" s="142">
        <v>0</v>
      </c>
    </row>
    <row r="39" spans="1:28" ht="11.25" customHeight="1">
      <c r="A39" s="122" t="s">
        <v>126</v>
      </c>
      <c r="B39" s="123"/>
      <c r="C39" s="151">
        <v>5</v>
      </c>
      <c r="D39" s="142">
        <v>6.9</v>
      </c>
      <c r="E39" s="142">
        <v>1378.1</v>
      </c>
      <c r="F39" s="151">
        <v>175</v>
      </c>
      <c r="G39" s="142">
        <v>248.2</v>
      </c>
      <c r="H39" s="142">
        <v>1418.3</v>
      </c>
      <c r="I39" s="151">
        <v>24</v>
      </c>
      <c r="J39" s="142">
        <v>39.700000000000003</v>
      </c>
      <c r="K39" s="142">
        <v>1655</v>
      </c>
    </row>
    <row r="41" spans="1:28" ht="21" customHeight="1">
      <c r="A41" s="106" t="s">
        <v>104</v>
      </c>
      <c r="B41" s="106" t="s">
        <v>105</v>
      </c>
      <c r="C41" s="135" t="s">
        <v>58</v>
      </c>
      <c r="D41" s="137"/>
      <c r="E41" s="137"/>
      <c r="F41" s="135" t="s">
        <v>60</v>
      </c>
      <c r="G41" s="137"/>
      <c r="H41" s="137"/>
      <c r="I41" s="135" t="s">
        <v>62</v>
      </c>
      <c r="J41" s="137"/>
      <c r="K41" s="136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</row>
    <row r="42" spans="1:28" ht="12.75" customHeight="1">
      <c r="A42" s="108"/>
      <c r="B42" s="108"/>
      <c r="C42" s="106" t="s">
        <v>107</v>
      </c>
      <c r="D42" s="106" t="s">
        <v>108</v>
      </c>
      <c r="E42" s="106" t="s">
        <v>109</v>
      </c>
      <c r="F42" s="106" t="s">
        <v>107</v>
      </c>
      <c r="G42" s="106" t="s">
        <v>108</v>
      </c>
      <c r="H42" s="106" t="s">
        <v>109</v>
      </c>
      <c r="I42" s="106" t="s">
        <v>107</v>
      </c>
      <c r="J42" s="106" t="s">
        <v>108</v>
      </c>
      <c r="K42" s="106" t="s">
        <v>109</v>
      </c>
    </row>
    <row r="43" spans="1:28" ht="40.5" customHeight="1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</row>
    <row r="44" spans="1:28" ht="11.25" customHeight="1">
      <c r="A44" s="117" t="s">
        <v>110</v>
      </c>
      <c r="B44" s="117" t="s">
        <v>111</v>
      </c>
      <c r="C44" s="151">
        <v>9314</v>
      </c>
      <c r="D44" s="142">
        <v>26098.17193</v>
      </c>
      <c r="E44" s="142">
        <v>2802.0369261327032</v>
      </c>
      <c r="F44" s="151">
        <v>3945</v>
      </c>
      <c r="G44" s="142">
        <v>13695.731730000001</v>
      </c>
      <c r="H44" s="142">
        <v>3471.6683726235742</v>
      </c>
      <c r="I44" s="151">
        <v>2954</v>
      </c>
      <c r="J44" s="142">
        <v>13295.020550000001</v>
      </c>
      <c r="K44" s="142">
        <v>4500.6840047393371</v>
      </c>
      <c r="L44" s="120"/>
    </row>
    <row r="45" spans="1:28" ht="11.25" customHeight="1">
      <c r="A45" s="117" t="s">
        <v>112</v>
      </c>
      <c r="B45" s="117" t="s">
        <v>113</v>
      </c>
      <c r="C45" s="151">
        <v>1127</v>
      </c>
      <c r="D45" s="142">
        <v>3185.01305</v>
      </c>
      <c r="E45" s="142">
        <v>2826.0985359361134</v>
      </c>
      <c r="F45" s="151">
        <v>405</v>
      </c>
      <c r="G45" s="142">
        <v>1387.1090200000001</v>
      </c>
      <c r="H45" s="142">
        <v>3424.9605432098765</v>
      </c>
      <c r="I45" s="151">
        <v>274</v>
      </c>
      <c r="J45" s="142">
        <v>1238.4247700000001</v>
      </c>
      <c r="K45" s="142">
        <v>4519.7984306569342</v>
      </c>
      <c r="L45" s="120"/>
    </row>
    <row r="46" spans="1:28" ht="11.25" customHeight="1">
      <c r="A46" s="117" t="s">
        <v>114</v>
      </c>
      <c r="B46" s="117" t="s">
        <v>115</v>
      </c>
      <c r="C46" s="151">
        <v>1683</v>
      </c>
      <c r="D46" s="142">
        <v>4694.9790899999998</v>
      </c>
      <c r="E46" s="142">
        <v>2789.6488948306596</v>
      </c>
      <c r="F46" s="151">
        <v>538</v>
      </c>
      <c r="G46" s="142">
        <v>1854.1269299999999</v>
      </c>
      <c r="H46" s="142">
        <v>3446.3325836431227</v>
      </c>
      <c r="I46" s="151">
        <v>345</v>
      </c>
      <c r="J46" s="142">
        <v>1552.1563899999999</v>
      </c>
      <c r="K46" s="142">
        <v>4499.0040289855069</v>
      </c>
      <c r="L46" s="120"/>
    </row>
    <row r="47" spans="1:28" ht="11.25" customHeight="1">
      <c r="A47" s="117" t="s">
        <v>116</v>
      </c>
      <c r="B47" s="117" t="s">
        <v>117</v>
      </c>
      <c r="C47" s="151">
        <v>2075</v>
      </c>
      <c r="D47" s="142">
        <v>5850.4378200000001</v>
      </c>
      <c r="E47" s="142">
        <v>2819.4881060240964</v>
      </c>
      <c r="F47" s="151">
        <v>532</v>
      </c>
      <c r="G47" s="142">
        <v>1833.76702</v>
      </c>
      <c r="H47" s="142">
        <v>3446.9304887218045</v>
      </c>
      <c r="I47" s="151">
        <v>357</v>
      </c>
      <c r="J47" s="142">
        <v>1602.66596</v>
      </c>
      <c r="K47" s="142">
        <v>4489.2603921568625</v>
      </c>
      <c r="L47" s="120"/>
    </row>
    <row r="48" spans="1:28" ht="11.25" customHeight="1">
      <c r="A48" s="117" t="s">
        <v>118</v>
      </c>
      <c r="B48" s="117" t="s">
        <v>119</v>
      </c>
      <c r="C48" s="151">
        <v>3052</v>
      </c>
      <c r="D48" s="142">
        <v>8564.3062799999989</v>
      </c>
      <c r="E48" s="142">
        <v>2806.1291874180861</v>
      </c>
      <c r="F48" s="151">
        <v>953</v>
      </c>
      <c r="G48" s="142">
        <v>3255.9294199999999</v>
      </c>
      <c r="H48" s="142">
        <v>3416.505162644281</v>
      </c>
      <c r="I48" s="151">
        <v>594</v>
      </c>
      <c r="J48" s="142">
        <v>2673.73297</v>
      </c>
      <c r="K48" s="142">
        <v>4501.2339562289562</v>
      </c>
      <c r="L48" s="120"/>
    </row>
    <row r="49" spans="1:28" ht="11.25" customHeight="1">
      <c r="A49" s="117" t="s">
        <v>120</v>
      </c>
      <c r="B49" s="117" t="s">
        <v>121</v>
      </c>
      <c r="C49" s="151">
        <v>1731</v>
      </c>
      <c r="D49" s="142">
        <v>4850.1890999999996</v>
      </c>
      <c r="E49" s="142">
        <v>2801.9578856152511</v>
      </c>
      <c r="F49" s="151">
        <v>568</v>
      </c>
      <c r="G49" s="142">
        <v>1949.9643999999998</v>
      </c>
      <c r="H49" s="142">
        <v>3433.0359154929574</v>
      </c>
      <c r="I49" s="151">
        <v>413</v>
      </c>
      <c r="J49" s="142">
        <v>1869.2243999999998</v>
      </c>
      <c r="K49" s="142">
        <v>4525.9670702179174</v>
      </c>
      <c r="L49" s="120"/>
    </row>
    <row r="50" spans="1:28" ht="11.25" customHeight="1">
      <c r="A50" s="117" t="s">
        <v>122</v>
      </c>
      <c r="B50" s="117" t="s">
        <v>123</v>
      </c>
      <c r="C50" s="151">
        <v>2967</v>
      </c>
      <c r="D50" s="142">
        <v>8312.3141799999994</v>
      </c>
      <c r="E50" s="142">
        <v>2801.5888709133806</v>
      </c>
      <c r="F50" s="151">
        <v>773</v>
      </c>
      <c r="G50" s="142">
        <v>2661.2615499999997</v>
      </c>
      <c r="H50" s="142">
        <v>3442.7704398447604</v>
      </c>
      <c r="I50" s="151">
        <v>496</v>
      </c>
      <c r="J50" s="142">
        <v>2234.42463</v>
      </c>
      <c r="K50" s="142">
        <v>4504.8883669354836</v>
      </c>
      <c r="L50" s="120"/>
    </row>
    <row r="51" spans="1:28" ht="11.25" customHeight="1">
      <c r="A51" s="117" t="s">
        <v>124</v>
      </c>
      <c r="B51" s="117" t="s">
        <v>125</v>
      </c>
      <c r="C51" s="151">
        <v>4309</v>
      </c>
      <c r="D51" s="142">
        <v>11943.86347</v>
      </c>
      <c r="E51" s="142">
        <v>2771.8411394755167</v>
      </c>
      <c r="F51" s="151">
        <v>1127</v>
      </c>
      <c r="G51" s="142">
        <v>3864.0742099999998</v>
      </c>
      <c r="H51" s="142">
        <v>3428.6372759538599</v>
      </c>
      <c r="I51" s="151">
        <v>760</v>
      </c>
      <c r="J51" s="142">
        <v>3427.6852799999997</v>
      </c>
      <c r="K51" s="142">
        <v>4510.1122105263157</v>
      </c>
      <c r="L51" s="120"/>
    </row>
    <row r="52" spans="1:28" ht="11.25" customHeight="1">
      <c r="A52" s="122" t="s">
        <v>126</v>
      </c>
      <c r="B52" s="123"/>
      <c r="C52" s="151">
        <v>26258</v>
      </c>
      <c r="D52" s="142">
        <v>73499.274919999996</v>
      </c>
      <c r="E52" s="142">
        <v>2799.1193129712851</v>
      </c>
      <c r="F52" s="151">
        <v>8841</v>
      </c>
      <c r="G52" s="142">
        <v>30501.964279999997</v>
      </c>
      <c r="H52" s="142">
        <v>3450.0581698902838</v>
      </c>
      <c r="I52" s="151">
        <v>6193</v>
      </c>
      <c r="J52" s="142">
        <v>27893.33495</v>
      </c>
      <c r="K52" s="142">
        <v>4504.0101647020829</v>
      </c>
      <c r="L52" s="120"/>
    </row>
    <row r="54" spans="1:28" ht="19.5" customHeight="1">
      <c r="A54" s="106" t="s">
        <v>104</v>
      </c>
      <c r="B54" s="106" t="s">
        <v>105</v>
      </c>
      <c r="C54" s="135" t="s">
        <v>64</v>
      </c>
      <c r="D54" s="137"/>
      <c r="E54" s="137"/>
      <c r="F54" s="135" t="s">
        <v>66</v>
      </c>
      <c r="G54" s="137"/>
      <c r="H54" s="136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</row>
    <row r="55" spans="1:28" ht="12.75" customHeight="1">
      <c r="A55" s="108"/>
      <c r="B55" s="108"/>
      <c r="C55" s="106" t="s">
        <v>107</v>
      </c>
      <c r="D55" s="106" t="s">
        <v>108</v>
      </c>
      <c r="E55" s="106" t="s">
        <v>109</v>
      </c>
      <c r="F55" s="106" t="s">
        <v>107</v>
      </c>
      <c r="G55" s="106" t="s">
        <v>108</v>
      </c>
      <c r="H55" s="106" t="s">
        <v>109</v>
      </c>
    </row>
    <row r="56" spans="1:28" ht="48" customHeight="1">
      <c r="A56" s="107"/>
      <c r="B56" s="107"/>
      <c r="C56" s="108"/>
      <c r="D56" s="108"/>
      <c r="E56" s="108"/>
      <c r="F56" s="108"/>
      <c r="G56" s="108"/>
      <c r="H56" s="108"/>
    </row>
    <row r="57" spans="1:28" ht="11.25" customHeight="1">
      <c r="A57" s="117" t="s">
        <v>110</v>
      </c>
      <c r="B57" s="144" t="s">
        <v>111</v>
      </c>
      <c r="C57" s="93">
        <v>5733</v>
      </c>
      <c r="D57" s="142">
        <v>38833.404999999999</v>
      </c>
      <c r="E57" s="139">
        <v>6773.6621315192742</v>
      </c>
      <c r="F57" s="93">
        <v>1630</v>
      </c>
      <c r="G57" s="142">
        <v>23640.060109999999</v>
      </c>
      <c r="H57" s="142">
        <v>14503.104361963189</v>
      </c>
      <c r="I57" s="120"/>
    </row>
    <row r="58" spans="1:28" ht="11.25" customHeight="1">
      <c r="A58" s="117" t="s">
        <v>112</v>
      </c>
      <c r="B58" s="144" t="s">
        <v>113</v>
      </c>
      <c r="C58" s="93">
        <v>504</v>
      </c>
      <c r="D58" s="142">
        <v>3323.4176299999999</v>
      </c>
      <c r="E58" s="139">
        <v>6594.0825992063492</v>
      </c>
      <c r="F58" s="93">
        <v>61</v>
      </c>
      <c r="G58" s="142">
        <v>839.82044999999994</v>
      </c>
      <c r="H58" s="142">
        <v>13767.548360655737</v>
      </c>
      <c r="I58" s="120"/>
    </row>
    <row r="59" spans="1:28" ht="11.25" customHeight="1">
      <c r="A59" s="117" t="s">
        <v>114</v>
      </c>
      <c r="B59" s="144" t="s">
        <v>115</v>
      </c>
      <c r="C59" s="151">
        <v>666</v>
      </c>
      <c r="D59" s="142">
        <v>4431.1132400000006</v>
      </c>
      <c r="E59" s="139">
        <v>6653.3231831831836</v>
      </c>
      <c r="F59" s="151">
        <v>93</v>
      </c>
      <c r="G59" s="142">
        <v>1219.22209</v>
      </c>
      <c r="H59" s="142">
        <v>13109.91494623656</v>
      </c>
      <c r="I59" s="120"/>
    </row>
    <row r="60" spans="1:28" ht="11.25" customHeight="1">
      <c r="A60" s="117" t="s">
        <v>116</v>
      </c>
      <c r="B60" s="144" t="s">
        <v>117</v>
      </c>
      <c r="C60" s="93">
        <v>593</v>
      </c>
      <c r="D60" s="142">
        <v>3926.3813100000002</v>
      </c>
      <c r="E60" s="139">
        <v>6621.2163743676219</v>
      </c>
      <c r="F60" s="93">
        <v>61</v>
      </c>
      <c r="G60" s="142">
        <v>810.58437000000004</v>
      </c>
      <c r="H60" s="142">
        <v>13288.268360655738</v>
      </c>
      <c r="I60" s="120"/>
    </row>
    <row r="61" spans="1:28" ht="11.25" customHeight="1">
      <c r="A61" s="117" t="s">
        <v>118</v>
      </c>
      <c r="B61" s="144" t="s">
        <v>119</v>
      </c>
      <c r="C61" s="93">
        <v>1080</v>
      </c>
      <c r="D61" s="142">
        <v>7134.4391699999996</v>
      </c>
      <c r="E61" s="139">
        <v>6605.9621944444443</v>
      </c>
      <c r="F61" s="93">
        <v>131</v>
      </c>
      <c r="G61" s="142">
        <v>1746.64249</v>
      </c>
      <c r="H61" s="142">
        <v>13333.148778625955</v>
      </c>
      <c r="I61" s="120"/>
    </row>
    <row r="62" spans="1:28" ht="11.25" customHeight="1">
      <c r="A62" s="117" t="s">
        <v>120</v>
      </c>
      <c r="B62" s="144" t="s">
        <v>121</v>
      </c>
      <c r="C62" s="93">
        <v>766</v>
      </c>
      <c r="D62" s="142">
        <v>5121.2369800000006</v>
      </c>
      <c r="E62" s="139">
        <v>6685.6879634464758</v>
      </c>
      <c r="F62" s="93">
        <v>125</v>
      </c>
      <c r="G62" s="142">
        <v>1671.03557</v>
      </c>
      <c r="H62" s="142">
        <v>13368.28456</v>
      </c>
      <c r="I62" s="120"/>
    </row>
    <row r="63" spans="1:28" ht="11.25" customHeight="1">
      <c r="A63" s="117" t="s">
        <v>122</v>
      </c>
      <c r="B63" s="144" t="s">
        <v>123</v>
      </c>
      <c r="C63" s="93">
        <v>978</v>
      </c>
      <c r="D63" s="142">
        <v>6506.3782199999996</v>
      </c>
      <c r="E63" s="139">
        <v>6652.7384662576687</v>
      </c>
      <c r="F63" s="93">
        <v>149</v>
      </c>
      <c r="G63" s="142">
        <v>1946.5669499999999</v>
      </c>
      <c r="H63" s="142">
        <v>13064.207718120804</v>
      </c>
      <c r="I63" s="120"/>
    </row>
    <row r="64" spans="1:28" ht="11.25" customHeight="1">
      <c r="A64" s="117" t="s">
        <v>124</v>
      </c>
      <c r="B64" s="144" t="s">
        <v>125</v>
      </c>
      <c r="C64" s="93">
        <v>1641</v>
      </c>
      <c r="D64" s="142">
        <v>10849.265579999999</v>
      </c>
      <c r="E64" s="139">
        <v>6611.3745155393053</v>
      </c>
      <c r="F64" s="93">
        <v>221</v>
      </c>
      <c r="G64" s="142">
        <v>2993.3134399999999</v>
      </c>
      <c r="H64" s="142">
        <v>13544.404705882353</v>
      </c>
      <c r="I64" s="120"/>
    </row>
    <row r="65" spans="1:9" ht="11.25" customHeight="1">
      <c r="A65" s="122" t="s">
        <v>126</v>
      </c>
      <c r="B65" s="145"/>
      <c r="C65" s="156">
        <f>SUM(C57:C64)</f>
        <v>11961</v>
      </c>
      <c r="D65" s="142">
        <v>80125.637130000017</v>
      </c>
      <c r="E65" s="139">
        <v>6698.9078781038379</v>
      </c>
      <c r="F65" s="156">
        <f>SUM(F57:F64)</f>
        <v>2471</v>
      </c>
      <c r="G65" s="142">
        <v>34867.245470000002</v>
      </c>
      <c r="H65" s="142">
        <v>14110.580926750303</v>
      </c>
      <c r="I65" s="120"/>
    </row>
  </sheetData>
  <mergeCells count="72">
    <mergeCell ref="F55:F56"/>
    <mergeCell ref="G55:G56"/>
    <mergeCell ref="H55:H56"/>
    <mergeCell ref="A65:B65"/>
    <mergeCell ref="J42:J43"/>
    <mergeCell ref="K42:K43"/>
    <mergeCell ref="A52:B52"/>
    <mergeCell ref="A54:A56"/>
    <mergeCell ref="B54:B56"/>
    <mergeCell ref="C54:E54"/>
    <mergeCell ref="F54:H54"/>
    <mergeCell ref="C55:C56"/>
    <mergeCell ref="D55:D56"/>
    <mergeCell ref="E55:E56"/>
    <mergeCell ref="D42:D43"/>
    <mergeCell ref="E42:E43"/>
    <mergeCell ref="F42:F43"/>
    <mergeCell ref="G42:G43"/>
    <mergeCell ref="H42:H43"/>
    <mergeCell ref="I42:I43"/>
    <mergeCell ref="I29:I30"/>
    <mergeCell ref="J29:J30"/>
    <mergeCell ref="K29:K30"/>
    <mergeCell ref="A39:B39"/>
    <mergeCell ref="A41:A43"/>
    <mergeCell ref="B41:B43"/>
    <mergeCell ref="C41:E41"/>
    <mergeCell ref="F41:H41"/>
    <mergeCell ref="I41:K41"/>
    <mergeCell ref="C42:C43"/>
    <mergeCell ref="C29:C30"/>
    <mergeCell ref="D29:D30"/>
    <mergeCell ref="E29:E30"/>
    <mergeCell ref="F29:F30"/>
    <mergeCell ref="G29:G30"/>
    <mergeCell ref="H29:H30"/>
    <mergeCell ref="H16:H17"/>
    <mergeCell ref="I16:I17"/>
    <mergeCell ref="J16:J17"/>
    <mergeCell ref="K16:K17"/>
    <mergeCell ref="A26:B26"/>
    <mergeCell ref="A28:A30"/>
    <mergeCell ref="B28:B30"/>
    <mergeCell ref="C28:E28"/>
    <mergeCell ref="F28:H28"/>
    <mergeCell ref="I28:K28"/>
    <mergeCell ref="A15:A17"/>
    <mergeCell ref="B15:B17"/>
    <mergeCell ref="C15:E15"/>
    <mergeCell ref="F15:H15"/>
    <mergeCell ref="I15:K15"/>
    <mergeCell ref="C16:C17"/>
    <mergeCell ref="D16:D17"/>
    <mergeCell ref="E16:E17"/>
    <mergeCell ref="F16:F17"/>
    <mergeCell ref="G16:G17"/>
    <mergeCell ref="G3:G4"/>
    <mergeCell ref="H3:H4"/>
    <mergeCell ref="I3:I4"/>
    <mergeCell ref="J3:J4"/>
    <mergeCell ref="K3:K4"/>
    <mergeCell ref="A13:B13"/>
    <mergeCell ref="A1:F1"/>
    <mergeCell ref="A2:A4"/>
    <mergeCell ref="B2:B4"/>
    <mergeCell ref="C2:E2"/>
    <mergeCell ref="F2:H2"/>
    <mergeCell ref="I2:K2"/>
    <mergeCell ref="C3:C4"/>
    <mergeCell ref="D3:D4"/>
    <mergeCell ref="E3:E4"/>
    <mergeCell ref="F3:F4"/>
  </mergeCells>
  <pageMargins left="0.75" right="0.75" top="1" bottom="1" header="0.5" footer="0.5"/>
  <pageSetup paperSize="9" orientation="landscape"/>
  <rowBreaks count="5" manualBreakCount="5">
    <brk id="14" max="16383" man="1"/>
    <brk id="27" max="16383" man="1"/>
    <brk id="40" max="16383" man="1"/>
    <brk id="53" max="16383" man="1"/>
    <brk id="6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M39"/>
  <sheetViews>
    <sheetView workbookViewId="0">
      <selection activeCell="J30" sqref="J30"/>
    </sheetView>
  </sheetViews>
  <sheetFormatPr defaultColWidth="9.33203125" defaultRowHeight="11.25" customHeight="1"/>
  <cols>
    <col min="1" max="1" width="3.6640625" style="96" customWidth="1"/>
    <col min="2" max="2" width="33" style="96" customWidth="1"/>
    <col min="3" max="3" width="11" style="96" customWidth="1"/>
    <col min="4" max="4" width="14.1640625" style="96" customWidth="1"/>
    <col min="5" max="5" width="10.33203125" style="96" customWidth="1"/>
    <col min="6" max="6" width="11" style="96" customWidth="1"/>
    <col min="7" max="7" width="14.1640625" style="96" customWidth="1"/>
    <col min="8" max="8" width="10.33203125" style="96" customWidth="1"/>
    <col min="9" max="9" width="11" style="96" customWidth="1"/>
    <col min="10" max="10" width="14.1640625" style="94" customWidth="1"/>
    <col min="11" max="11" width="10.33203125" style="132" customWidth="1"/>
    <col min="12" max="12" width="11.6640625" style="95" customWidth="1"/>
    <col min="13" max="13" width="31.33203125" style="133" customWidth="1"/>
    <col min="14" max="16384" width="9.33203125" style="96"/>
  </cols>
  <sheetData>
    <row r="1" spans="1:11" ht="11.25" customHeight="1">
      <c r="A1" s="104" t="s">
        <v>143</v>
      </c>
      <c r="B1" s="104"/>
      <c r="C1" s="104"/>
      <c r="D1" s="104"/>
      <c r="E1" s="104"/>
      <c r="F1" s="104"/>
      <c r="G1" s="134"/>
    </row>
    <row r="2" spans="1:11" ht="23.25" customHeight="1">
      <c r="A2" s="106" t="s">
        <v>104</v>
      </c>
      <c r="B2" s="106" t="s">
        <v>105</v>
      </c>
      <c r="C2" s="135" t="s">
        <v>106</v>
      </c>
      <c r="D2" s="137"/>
      <c r="E2" s="136"/>
      <c r="F2" s="135" t="s">
        <v>128</v>
      </c>
      <c r="G2" s="137"/>
      <c r="H2" s="136"/>
      <c r="I2" s="135" t="s">
        <v>129</v>
      </c>
      <c r="J2" s="137"/>
      <c r="K2" s="136"/>
    </row>
    <row r="3" spans="1:11" ht="28.5" customHeight="1">
      <c r="A3" s="108"/>
      <c r="B3" s="108"/>
      <c r="C3" s="106" t="s">
        <v>107</v>
      </c>
      <c r="D3" s="106" t="s">
        <v>108</v>
      </c>
      <c r="E3" s="106" t="s">
        <v>109</v>
      </c>
      <c r="F3" s="106" t="s">
        <v>107</v>
      </c>
      <c r="G3" s="106" t="s">
        <v>108</v>
      </c>
      <c r="H3" s="106" t="s">
        <v>109</v>
      </c>
      <c r="I3" s="106" t="s">
        <v>107</v>
      </c>
      <c r="J3" s="106" t="s">
        <v>108</v>
      </c>
      <c r="K3" s="106" t="s">
        <v>109</v>
      </c>
    </row>
    <row r="4" spans="1:11" ht="21.75" customHeight="1">
      <c r="A4" s="107"/>
      <c r="B4" s="107"/>
      <c r="C4" s="107"/>
      <c r="D4" s="107"/>
      <c r="E4" s="107"/>
      <c r="F4" s="107"/>
      <c r="G4" s="108"/>
      <c r="H4" s="107"/>
      <c r="I4" s="108"/>
      <c r="J4" s="108"/>
      <c r="K4" s="108"/>
    </row>
    <row r="5" spans="1:11" ht="12.75" customHeight="1">
      <c r="A5" s="117" t="s">
        <v>110</v>
      </c>
      <c r="B5" s="117" t="s">
        <v>111</v>
      </c>
      <c r="C5" s="138">
        <v>23667</v>
      </c>
      <c r="D5" s="139">
        <v>115686.66878000001</v>
      </c>
      <c r="E5" s="140">
        <v>4888.1002568977901</v>
      </c>
      <c r="F5" s="141">
        <v>16735</v>
      </c>
      <c r="G5" s="157">
        <v>88862.791469999996</v>
      </c>
      <c r="H5" s="158">
        <v>5309.9965025395877</v>
      </c>
      <c r="I5" s="138">
        <v>5766</v>
      </c>
      <c r="J5" s="157">
        <v>21073.370019999998</v>
      </c>
      <c r="K5" s="139">
        <v>3654.7641380506416</v>
      </c>
    </row>
    <row r="6" spans="1:11" ht="12.75" customHeight="1">
      <c r="A6" s="117" t="s">
        <v>112</v>
      </c>
      <c r="B6" s="117" t="s">
        <v>113</v>
      </c>
      <c r="C6" s="138">
        <v>2383</v>
      </c>
      <c r="D6" s="139">
        <v>9991.9018400000004</v>
      </c>
      <c r="E6" s="140">
        <v>4192.9927989928665</v>
      </c>
      <c r="F6" s="141">
        <v>1536</v>
      </c>
      <c r="G6" s="157">
        <v>7122.75576</v>
      </c>
      <c r="H6" s="158">
        <v>4637.2107812499999</v>
      </c>
      <c r="I6" s="138">
        <v>698</v>
      </c>
      <c r="J6" s="157">
        <v>2400.9049199999999</v>
      </c>
      <c r="K6" s="139">
        <v>3439.6918624641835</v>
      </c>
    </row>
    <row r="7" spans="1:11" ht="12.75" customHeight="1">
      <c r="A7" s="117" t="s">
        <v>114</v>
      </c>
      <c r="B7" s="117" t="s">
        <v>115</v>
      </c>
      <c r="C7" s="138">
        <v>3333</v>
      </c>
      <c r="D7" s="139">
        <v>13762.458339999999</v>
      </c>
      <c r="E7" s="140">
        <v>4129.1504170417038</v>
      </c>
      <c r="F7" s="141">
        <v>2202</v>
      </c>
      <c r="G7" s="159">
        <v>9963.8657800000001</v>
      </c>
      <c r="H7" s="158">
        <v>4524.9163396911899</v>
      </c>
      <c r="I7" s="138">
        <v>965</v>
      </c>
      <c r="J7" s="159">
        <v>3288.5248700000002</v>
      </c>
      <c r="K7" s="139">
        <v>3407.7977927461143</v>
      </c>
    </row>
    <row r="8" spans="1:11" ht="12.75" customHeight="1">
      <c r="A8" s="117" t="s">
        <v>116</v>
      </c>
      <c r="B8" s="117" t="s">
        <v>117</v>
      </c>
      <c r="C8" s="138">
        <v>3634</v>
      </c>
      <c r="D8" s="139">
        <v>14044.97604</v>
      </c>
      <c r="E8" s="140">
        <v>3864.8805833791962</v>
      </c>
      <c r="F8" s="141">
        <v>2101</v>
      </c>
      <c r="G8" s="159">
        <v>9218.2858800000013</v>
      </c>
      <c r="H8" s="158">
        <v>4387.5706235126136</v>
      </c>
      <c r="I8" s="138">
        <v>1335</v>
      </c>
      <c r="J8" s="159">
        <v>4271.1534299999994</v>
      </c>
      <c r="K8" s="139">
        <v>3199.3658651685391</v>
      </c>
    </row>
    <row r="9" spans="1:11" ht="12.75" customHeight="1">
      <c r="A9" s="117" t="s">
        <v>118</v>
      </c>
      <c r="B9" s="117" t="s">
        <v>119</v>
      </c>
      <c r="C9" s="138">
        <v>5854</v>
      </c>
      <c r="D9" s="139">
        <v>23431.525409999998</v>
      </c>
      <c r="E9" s="140">
        <v>4002.6521028356678</v>
      </c>
      <c r="F9" s="141">
        <v>3548</v>
      </c>
      <c r="G9" s="159">
        <v>15999.626539999999</v>
      </c>
      <c r="H9" s="158">
        <v>4509.4776042841031</v>
      </c>
      <c r="I9" s="138">
        <v>1980</v>
      </c>
      <c r="J9" s="159">
        <v>6517.1277800000007</v>
      </c>
      <c r="K9" s="139">
        <v>3291.4786767676769</v>
      </c>
    </row>
    <row r="10" spans="1:11" ht="12.75" customHeight="1">
      <c r="A10" s="117" t="s">
        <v>120</v>
      </c>
      <c r="B10" s="117" t="s">
        <v>121</v>
      </c>
      <c r="C10" s="138">
        <v>3627</v>
      </c>
      <c r="D10" s="139">
        <v>15495.69089</v>
      </c>
      <c r="E10" s="140">
        <v>4272.3162089881444</v>
      </c>
      <c r="F10" s="141">
        <v>2493</v>
      </c>
      <c r="G10" s="159">
        <v>11661.771119999999</v>
      </c>
      <c r="H10" s="158">
        <v>4677.8063056558358</v>
      </c>
      <c r="I10" s="138">
        <v>896</v>
      </c>
      <c r="J10" s="159">
        <v>3071.1720699999996</v>
      </c>
      <c r="K10" s="139">
        <v>3427.6473995535712</v>
      </c>
    </row>
    <row r="11" spans="1:11" ht="12.75" customHeight="1">
      <c r="A11" s="117" t="s">
        <v>122</v>
      </c>
      <c r="B11" s="117" t="s">
        <v>123</v>
      </c>
      <c r="C11" s="138">
        <v>5400</v>
      </c>
      <c r="D11" s="139">
        <v>21712.618890000002</v>
      </c>
      <c r="E11" s="140">
        <v>4020.8553500000003</v>
      </c>
      <c r="F11" s="141">
        <v>3284</v>
      </c>
      <c r="G11" s="159">
        <v>14721.991830000001</v>
      </c>
      <c r="H11" s="158">
        <v>4482.9451370280149</v>
      </c>
      <c r="I11" s="138">
        <v>1786</v>
      </c>
      <c r="J11" s="159">
        <v>6027.8208199999999</v>
      </c>
      <c r="K11" s="139">
        <v>3375.0396528555434</v>
      </c>
    </row>
    <row r="12" spans="1:11" ht="12.75" customHeight="1">
      <c r="A12" s="117" t="s">
        <v>124</v>
      </c>
      <c r="B12" s="117" t="s">
        <v>125</v>
      </c>
      <c r="C12" s="138">
        <v>8093</v>
      </c>
      <c r="D12" s="139">
        <v>33126.826010000004</v>
      </c>
      <c r="E12" s="140">
        <v>4093.2689991350553</v>
      </c>
      <c r="F12" s="141">
        <v>5140</v>
      </c>
      <c r="G12" s="159">
        <v>22940.086729999999</v>
      </c>
      <c r="H12" s="158">
        <v>4463.051892996109</v>
      </c>
      <c r="I12" s="138">
        <v>2510</v>
      </c>
      <c r="J12" s="159">
        <v>8744.3056500000002</v>
      </c>
      <c r="K12" s="139">
        <v>3483.7871115537851</v>
      </c>
    </row>
    <row r="13" spans="1:11" ht="11.25" customHeight="1">
      <c r="A13" s="122" t="s">
        <v>126</v>
      </c>
      <c r="B13" s="123"/>
      <c r="C13" s="138">
        <v>55991</v>
      </c>
      <c r="D13" s="139">
        <v>247252.66619999998</v>
      </c>
      <c r="E13" s="140">
        <v>4415.9358861245555</v>
      </c>
      <c r="F13" s="141">
        <v>37039</v>
      </c>
      <c r="G13" s="159">
        <v>180491.17511000001</v>
      </c>
      <c r="H13" s="158">
        <v>4873.0034587866849</v>
      </c>
      <c r="I13" s="138">
        <v>15936</v>
      </c>
      <c r="J13" s="159">
        <v>55394.379559999994</v>
      </c>
      <c r="K13" s="139">
        <v>3476.0529342369473</v>
      </c>
    </row>
    <row r="15" spans="1:11" ht="24" customHeight="1">
      <c r="A15" s="106" t="s">
        <v>104</v>
      </c>
      <c r="B15" s="106" t="s">
        <v>105</v>
      </c>
      <c r="C15" s="135" t="s">
        <v>130</v>
      </c>
      <c r="D15" s="137"/>
      <c r="E15" s="136"/>
      <c r="F15" s="135" t="s">
        <v>131</v>
      </c>
      <c r="G15" s="137"/>
      <c r="H15" s="136"/>
      <c r="I15" s="135" t="s">
        <v>132</v>
      </c>
      <c r="J15" s="137"/>
      <c r="K15" s="136"/>
    </row>
    <row r="16" spans="1:11" ht="12.75" customHeight="1">
      <c r="A16" s="108"/>
      <c r="B16" s="108"/>
      <c r="C16" s="106" t="s">
        <v>107</v>
      </c>
      <c r="D16" s="106" t="s">
        <v>108</v>
      </c>
      <c r="E16" s="106" t="s">
        <v>109</v>
      </c>
      <c r="F16" s="106" t="s">
        <v>107</v>
      </c>
      <c r="G16" s="106" t="s">
        <v>108</v>
      </c>
      <c r="H16" s="106" t="s">
        <v>109</v>
      </c>
      <c r="I16" s="106" t="s">
        <v>107</v>
      </c>
      <c r="J16" s="106" t="s">
        <v>108</v>
      </c>
      <c r="K16" s="106" t="s">
        <v>109</v>
      </c>
    </row>
    <row r="17" spans="1:13" ht="43.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</row>
    <row r="18" spans="1:13" ht="11.25" customHeight="1">
      <c r="A18" s="117" t="s">
        <v>110</v>
      </c>
      <c r="B18" s="117" t="s">
        <v>111</v>
      </c>
      <c r="C18" s="138">
        <v>677</v>
      </c>
      <c r="D18" s="139">
        <v>2191.0201899999997</v>
      </c>
      <c r="E18" s="139">
        <v>3236.3666026587889</v>
      </c>
      <c r="F18" s="138">
        <v>383</v>
      </c>
      <c r="G18" s="139">
        <v>2388.3822200000004</v>
      </c>
      <c r="H18" s="139">
        <v>6235.9849086161885</v>
      </c>
      <c r="I18" s="138">
        <v>99</v>
      </c>
      <c r="J18" s="139">
        <v>233.739</v>
      </c>
      <c r="K18" s="139">
        <v>2361</v>
      </c>
    </row>
    <row r="19" spans="1:13" ht="11.25" customHeight="1">
      <c r="A19" s="117" t="s">
        <v>112</v>
      </c>
      <c r="B19" s="117" t="s">
        <v>113</v>
      </c>
      <c r="C19" s="138">
        <v>92</v>
      </c>
      <c r="D19" s="139">
        <v>245.64287999999999</v>
      </c>
      <c r="E19" s="139">
        <v>2670.0313043478263</v>
      </c>
      <c r="F19" s="138">
        <v>44</v>
      </c>
      <c r="G19" s="139">
        <v>191.90528</v>
      </c>
      <c r="H19" s="139">
        <v>4361.4836363636359</v>
      </c>
      <c r="I19" s="138">
        <v>13</v>
      </c>
      <c r="J19" s="139">
        <v>30.693000000000001</v>
      </c>
      <c r="K19" s="139">
        <v>2361</v>
      </c>
    </row>
    <row r="20" spans="1:13" ht="11.25" customHeight="1">
      <c r="A20" s="117" t="s">
        <v>114</v>
      </c>
      <c r="B20" s="117" t="s">
        <v>115</v>
      </c>
      <c r="C20" s="138">
        <v>98</v>
      </c>
      <c r="D20" s="139">
        <v>266.14648</v>
      </c>
      <c r="E20" s="139">
        <v>2715.7804081632653</v>
      </c>
      <c r="F20" s="138">
        <v>53</v>
      </c>
      <c r="G20" s="139">
        <v>208.50620999999998</v>
      </c>
      <c r="H20" s="139">
        <v>3934.0794339622639</v>
      </c>
      <c r="I20" s="138">
        <v>15</v>
      </c>
      <c r="J20" s="139">
        <v>35.414999999999999</v>
      </c>
      <c r="K20" s="139">
        <v>2361</v>
      </c>
    </row>
    <row r="21" spans="1:13" ht="11.25" customHeight="1">
      <c r="A21" s="117" t="s">
        <v>116</v>
      </c>
      <c r="B21" s="117" t="s">
        <v>117</v>
      </c>
      <c r="C21" s="138">
        <v>122</v>
      </c>
      <c r="D21" s="139">
        <v>306.69433000000004</v>
      </c>
      <c r="E21" s="139">
        <v>2513.8879508196724</v>
      </c>
      <c r="F21" s="138">
        <v>56</v>
      </c>
      <c r="G21" s="139">
        <v>201.6224</v>
      </c>
      <c r="H21" s="139">
        <v>3600.4</v>
      </c>
      <c r="I21" s="138">
        <v>20</v>
      </c>
      <c r="J21" s="139">
        <v>47.22</v>
      </c>
      <c r="K21" s="139">
        <v>2361</v>
      </c>
    </row>
    <row r="22" spans="1:13" ht="11.25" customHeight="1">
      <c r="A22" s="117" t="s">
        <v>118</v>
      </c>
      <c r="B22" s="117" t="s">
        <v>119</v>
      </c>
      <c r="C22" s="138">
        <v>221</v>
      </c>
      <c r="D22" s="139">
        <v>538.22616000000005</v>
      </c>
      <c r="E22" s="139">
        <v>2435.412488687783</v>
      </c>
      <c r="F22" s="138">
        <v>83</v>
      </c>
      <c r="G22" s="139">
        <v>324.60293000000001</v>
      </c>
      <c r="H22" s="139">
        <v>3910.8786746987953</v>
      </c>
      <c r="I22" s="138">
        <v>22</v>
      </c>
      <c r="J22" s="139">
        <v>51.942</v>
      </c>
      <c r="K22" s="139">
        <v>2361</v>
      </c>
    </row>
    <row r="23" spans="1:13" ht="11.25" customHeight="1">
      <c r="A23" s="117" t="s">
        <v>120</v>
      </c>
      <c r="B23" s="117" t="s">
        <v>121</v>
      </c>
      <c r="C23" s="138">
        <v>167</v>
      </c>
      <c r="D23" s="139">
        <v>435.71681999999998</v>
      </c>
      <c r="E23" s="139">
        <v>2609.082754491018</v>
      </c>
      <c r="F23" s="138">
        <v>66</v>
      </c>
      <c r="G23" s="139">
        <v>236.11336</v>
      </c>
      <c r="H23" s="139">
        <v>3577.4751515151511</v>
      </c>
      <c r="I23" s="138">
        <v>4</v>
      </c>
      <c r="J23" s="139">
        <v>9.4440000000000008</v>
      </c>
      <c r="K23" s="139">
        <v>2361</v>
      </c>
    </row>
    <row r="24" spans="1:13" ht="11.25" customHeight="1">
      <c r="A24" s="117" t="s">
        <v>122</v>
      </c>
      <c r="B24" s="117" t="s">
        <v>123</v>
      </c>
      <c r="C24" s="138">
        <v>218</v>
      </c>
      <c r="D24" s="139">
        <v>570.57609000000002</v>
      </c>
      <c r="E24" s="139">
        <v>2617.3215137614679</v>
      </c>
      <c r="F24" s="138">
        <v>88</v>
      </c>
      <c r="G24" s="139">
        <v>335.56615000000005</v>
      </c>
      <c r="H24" s="139">
        <v>3813.2517045454547</v>
      </c>
      <c r="I24" s="138">
        <v>24</v>
      </c>
      <c r="J24" s="139">
        <v>56.664000000000001</v>
      </c>
      <c r="K24" s="139">
        <v>2361</v>
      </c>
    </row>
    <row r="25" spans="1:13" ht="11.25" customHeight="1">
      <c r="A25" s="117" t="s">
        <v>124</v>
      </c>
      <c r="B25" s="117" t="s">
        <v>125</v>
      </c>
      <c r="C25" s="138">
        <v>321</v>
      </c>
      <c r="D25" s="139">
        <v>838.31593999999996</v>
      </c>
      <c r="E25" s="139">
        <v>2611.5761370716509</v>
      </c>
      <c r="F25" s="138">
        <v>87</v>
      </c>
      <c r="G25" s="139">
        <v>358.09282999999999</v>
      </c>
      <c r="H25" s="139">
        <v>4116.0095402298848</v>
      </c>
      <c r="I25" s="138">
        <v>33</v>
      </c>
      <c r="J25" s="139">
        <v>80.510000000000005</v>
      </c>
      <c r="K25" s="139">
        <v>2361</v>
      </c>
    </row>
    <row r="26" spans="1:13" ht="11.25" customHeight="1">
      <c r="A26" s="122" t="s">
        <v>126</v>
      </c>
      <c r="B26" s="123"/>
      <c r="C26" s="138">
        <v>1916</v>
      </c>
      <c r="D26" s="139">
        <v>5392.3388900000009</v>
      </c>
      <c r="E26" s="139">
        <v>2814.3731158663886</v>
      </c>
      <c r="F26" s="138">
        <v>860</v>
      </c>
      <c r="G26" s="139">
        <v>4244.7913799999997</v>
      </c>
      <c r="H26" s="139">
        <v>4935.8039302325578</v>
      </c>
      <c r="I26" s="138">
        <v>230</v>
      </c>
      <c r="J26" s="139">
        <v>545.62699999999995</v>
      </c>
      <c r="K26" s="139">
        <v>2361</v>
      </c>
    </row>
    <row r="28" spans="1:13" ht="21" customHeight="1">
      <c r="A28" s="106" t="s">
        <v>104</v>
      </c>
      <c r="B28" s="106" t="s">
        <v>105</v>
      </c>
      <c r="C28" s="135" t="s">
        <v>133</v>
      </c>
      <c r="D28" s="137"/>
      <c r="E28" s="136"/>
      <c r="F28" s="112"/>
      <c r="G28" s="112"/>
      <c r="H28" s="112"/>
      <c r="I28" s="94"/>
      <c r="J28" s="132"/>
      <c r="K28" s="95"/>
      <c r="L28" s="96"/>
      <c r="M28" s="96"/>
    </row>
    <row r="29" spans="1:13" ht="11.25" customHeight="1">
      <c r="A29" s="108"/>
      <c r="B29" s="108"/>
      <c r="C29" s="106" t="s">
        <v>107</v>
      </c>
      <c r="D29" s="106" t="s">
        <v>108</v>
      </c>
      <c r="E29" s="106" t="s">
        <v>109</v>
      </c>
      <c r="I29" s="94"/>
      <c r="J29" s="132"/>
      <c r="K29" s="95"/>
      <c r="L29" s="96"/>
      <c r="M29" s="96"/>
    </row>
    <row r="30" spans="1:13" ht="41.25" customHeight="1">
      <c r="A30" s="107"/>
      <c r="B30" s="107"/>
      <c r="C30" s="107"/>
      <c r="D30" s="107"/>
      <c r="E30" s="107"/>
      <c r="I30" s="94"/>
      <c r="J30" s="132"/>
      <c r="K30" s="95"/>
      <c r="L30" s="133"/>
      <c r="M30" s="96"/>
    </row>
    <row r="31" spans="1:13" ht="11.25" customHeight="1">
      <c r="A31" s="117" t="s">
        <v>110</v>
      </c>
      <c r="B31" s="117" t="s">
        <v>111</v>
      </c>
      <c r="C31" s="138">
        <v>7</v>
      </c>
      <c r="D31" s="139">
        <v>937.4</v>
      </c>
      <c r="E31" s="139">
        <v>133909.4</v>
      </c>
      <c r="I31" s="94"/>
      <c r="J31" s="132"/>
      <c r="K31" s="95"/>
      <c r="L31" s="133"/>
      <c r="M31" s="96"/>
    </row>
    <row r="32" spans="1:13" ht="11.25" customHeight="1">
      <c r="A32" s="117" t="s">
        <v>112</v>
      </c>
      <c r="B32" s="117" t="s">
        <v>113</v>
      </c>
      <c r="C32" s="138">
        <v>0</v>
      </c>
      <c r="D32" s="139">
        <v>0</v>
      </c>
      <c r="E32" s="139">
        <v>0</v>
      </c>
      <c r="I32" s="94"/>
      <c r="J32" s="132"/>
      <c r="K32" s="95"/>
      <c r="L32" s="133"/>
      <c r="M32" s="96"/>
    </row>
    <row r="33" spans="1:13" ht="11.25" customHeight="1">
      <c r="A33" s="117" t="s">
        <v>114</v>
      </c>
      <c r="B33" s="117" t="s">
        <v>115</v>
      </c>
      <c r="C33" s="138">
        <v>0</v>
      </c>
      <c r="D33" s="139">
        <v>0</v>
      </c>
      <c r="E33" s="139">
        <v>0</v>
      </c>
      <c r="I33" s="94"/>
      <c r="J33" s="132"/>
      <c r="K33" s="95"/>
      <c r="L33" s="133"/>
      <c r="M33" s="96"/>
    </row>
    <row r="34" spans="1:13" ht="11.25" customHeight="1">
      <c r="A34" s="117" t="s">
        <v>116</v>
      </c>
      <c r="B34" s="117" t="s">
        <v>117</v>
      </c>
      <c r="C34" s="138">
        <v>0</v>
      </c>
      <c r="D34" s="139">
        <v>0</v>
      </c>
      <c r="E34" s="139">
        <v>0</v>
      </c>
      <c r="I34" s="94"/>
      <c r="J34" s="132"/>
      <c r="K34" s="95"/>
      <c r="L34" s="133"/>
      <c r="M34" s="96"/>
    </row>
    <row r="35" spans="1:13" ht="11.25" customHeight="1">
      <c r="A35" s="117" t="s">
        <v>118</v>
      </c>
      <c r="B35" s="117" t="s">
        <v>119</v>
      </c>
      <c r="C35" s="138">
        <v>0</v>
      </c>
      <c r="D35" s="139">
        <v>0</v>
      </c>
      <c r="E35" s="139">
        <v>0</v>
      </c>
      <c r="I35" s="94"/>
      <c r="J35" s="132"/>
      <c r="K35" s="95"/>
      <c r="L35" s="133"/>
      <c r="M35" s="96"/>
    </row>
    <row r="36" spans="1:13" ht="11.25" customHeight="1">
      <c r="A36" s="117" t="s">
        <v>120</v>
      </c>
      <c r="B36" s="117" t="s">
        <v>121</v>
      </c>
      <c r="C36" s="138">
        <v>1</v>
      </c>
      <c r="D36" s="139">
        <v>81.5</v>
      </c>
      <c r="E36" s="139">
        <v>81473.5</v>
      </c>
      <c r="I36" s="94"/>
      <c r="J36" s="132"/>
      <c r="K36" s="95"/>
      <c r="L36" s="133"/>
      <c r="M36" s="96"/>
    </row>
    <row r="37" spans="1:13" ht="11.25" customHeight="1">
      <c r="A37" s="117" t="s">
        <v>122</v>
      </c>
      <c r="B37" s="117" t="s">
        <v>123</v>
      </c>
      <c r="C37" s="138">
        <v>0</v>
      </c>
      <c r="D37" s="139">
        <v>0</v>
      </c>
      <c r="E37" s="139">
        <v>0</v>
      </c>
      <c r="I37" s="94"/>
      <c r="J37" s="132"/>
      <c r="K37" s="95"/>
      <c r="L37" s="133"/>
      <c r="M37" s="96"/>
    </row>
    <row r="38" spans="1:13" ht="11.25" customHeight="1">
      <c r="A38" s="117" t="s">
        <v>124</v>
      </c>
      <c r="B38" s="117" t="s">
        <v>125</v>
      </c>
      <c r="C38" s="138">
        <v>2</v>
      </c>
      <c r="D38" s="139">
        <v>165.5</v>
      </c>
      <c r="E38" s="139">
        <v>82757.399999999994</v>
      </c>
      <c r="I38" s="94"/>
      <c r="J38" s="132"/>
      <c r="K38" s="95"/>
      <c r="L38" s="133"/>
      <c r="M38" s="96"/>
    </row>
    <row r="39" spans="1:13" ht="11.25" customHeight="1">
      <c r="A39" s="122" t="s">
        <v>126</v>
      </c>
      <c r="B39" s="123"/>
      <c r="C39" s="138">
        <v>10</v>
      </c>
      <c r="D39" s="139">
        <v>1184.4000000000001</v>
      </c>
      <c r="E39" s="139">
        <v>118435.4</v>
      </c>
    </row>
  </sheetData>
  <mergeCells count="38">
    <mergeCell ref="E29:E30"/>
    <mergeCell ref="A39:B39"/>
    <mergeCell ref="H16:H17"/>
    <mergeCell ref="I16:I17"/>
    <mergeCell ref="J16:J17"/>
    <mergeCell ref="K16:K17"/>
    <mergeCell ref="A26:B26"/>
    <mergeCell ref="A28:A30"/>
    <mergeCell ref="B28:B30"/>
    <mergeCell ref="C28:E28"/>
    <mergeCell ref="C29:C30"/>
    <mergeCell ref="D29:D30"/>
    <mergeCell ref="A15:A17"/>
    <mergeCell ref="B15:B17"/>
    <mergeCell ref="C15:E15"/>
    <mergeCell ref="F15:H15"/>
    <mergeCell ref="I15:K15"/>
    <mergeCell ref="C16:C17"/>
    <mergeCell ref="D16:D17"/>
    <mergeCell ref="E16:E17"/>
    <mergeCell ref="F16:F17"/>
    <mergeCell ref="G16:G17"/>
    <mergeCell ref="G3:G4"/>
    <mergeCell ref="H3:H4"/>
    <mergeCell ref="I3:I4"/>
    <mergeCell ref="J3:J4"/>
    <mergeCell ref="K3:K4"/>
    <mergeCell ref="A13:B13"/>
    <mergeCell ref="A1:F1"/>
    <mergeCell ref="A2:A4"/>
    <mergeCell ref="B2:B4"/>
    <mergeCell ref="C2:E2"/>
    <mergeCell ref="F2:H2"/>
    <mergeCell ref="I2:K2"/>
    <mergeCell ref="C3:C4"/>
    <mergeCell ref="D3:D4"/>
    <mergeCell ref="E3:E4"/>
    <mergeCell ref="F3:F4"/>
  </mergeCells>
  <pageMargins left="0.75" right="0.75" top="1" bottom="1" header="0.5" footer="0.5"/>
  <pageSetup paperSize="9" orientation="landscape"/>
  <rowBreaks count="3" manualBreakCount="3">
    <brk id="14" max="16383" man="1"/>
    <brk id="27" max="16383" man="1"/>
    <brk id="4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O32"/>
  <sheetViews>
    <sheetView workbookViewId="0">
      <selection activeCell="D34" sqref="D34"/>
    </sheetView>
  </sheetViews>
  <sheetFormatPr defaultColWidth="9.33203125" defaultRowHeight="12.75"/>
  <cols>
    <col min="1" max="1" width="4" style="146" customWidth="1"/>
    <col min="2" max="2" width="33" style="146" customWidth="1"/>
    <col min="3" max="3" width="11" style="146" customWidth="1"/>
    <col min="4" max="4" width="17.33203125" style="146" customWidth="1"/>
    <col min="5" max="5" width="10.33203125" style="146" customWidth="1"/>
    <col min="6" max="6" width="11" style="146" customWidth="1"/>
    <col min="7" max="7" width="14.1640625" style="146" customWidth="1"/>
    <col min="8" max="8" width="10.33203125" style="146" customWidth="1"/>
    <col min="9" max="9" width="11" style="146" customWidth="1"/>
    <col min="10" max="10" width="14.1640625" style="146" customWidth="1"/>
    <col min="11" max="11" width="10.33203125" style="146" customWidth="1"/>
    <col min="12" max="12" width="9.33203125" style="146" hidden="1" customWidth="1"/>
    <col min="13" max="13" width="9.33203125" style="147" hidden="1" customWidth="1"/>
    <col min="14" max="14" width="9.33203125" style="146" hidden="1" customWidth="1"/>
    <col min="15" max="15" width="9.33203125" style="147" hidden="1" customWidth="1"/>
    <col min="16" max="16" width="9.33203125" style="146"/>
    <col min="17" max="17" width="13.1640625" style="146" customWidth="1"/>
    <col min="18" max="16384" width="9.33203125" style="146"/>
  </cols>
  <sheetData>
    <row r="1" spans="1:11">
      <c r="A1" s="104" t="s">
        <v>144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ht="23.25" customHeight="1">
      <c r="A2" s="106" t="s">
        <v>104</v>
      </c>
      <c r="B2" s="106" t="s">
        <v>105</v>
      </c>
      <c r="C2" s="135" t="s">
        <v>106</v>
      </c>
      <c r="D2" s="137"/>
      <c r="E2" s="137"/>
      <c r="F2" s="135" t="s">
        <v>135</v>
      </c>
      <c r="G2" s="137"/>
      <c r="H2" s="136"/>
      <c r="I2" s="135" t="s">
        <v>136</v>
      </c>
      <c r="J2" s="137"/>
      <c r="K2" s="136"/>
    </row>
    <row r="3" spans="1:11" ht="28.5" customHeight="1">
      <c r="A3" s="108"/>
      <c r="B3" s="108"/>
      <c r="C3" s="106" t="s">
        <v>107</v>
      </c>
      <c r="D3" s="106" t="s">
        <v>108</v>
      </c>
      <c r="E3" s="106" t="s">
        <v>109</v>
      </c>
      <c r="F3" s="106" t="s">
        <v>107</v>
      </c>
      <c r="G3" s="106" t="s">
        <v>108</v>
      </c>
      <c r="H3" s="106" t="s">
        <v>109</v>
      </c>
      <c r="I3" s="106" t="s">
        <v>107</v>
      </c>
      <c r="J3" s="106" t="s">
        <v>108</v>
      </c>
      <c r="K3" s="106" t="s">
        <v>109</v>
      </c>
    </row>
    <row r="4" spans="1:11" ht="21.75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1">
      <c r="A5" s="117" t="s">
        <v>110</v>
      </c>
      <c r="B5" s="117" t="s">
        <v>111</v>
      </c>
      <c r="C5" s="138">
        <v>23667</v>
      </c>
      <c r="D5" s="160">
        <v>115686.66878000001</v>
      </c>
      <c r="E5" s="148">
        <v>4888.1002568977901</v>
      </c>
      <c r="F5" s="138">
        <v>95</v>
      </c>
      <c r="G5" s="148">
        <v>133.6</v>
      </c>
      <c r="H5" s="148">
        <v>1405.9</v>
      </c>
      <c r="I5" s="138">
        <v>2364</v>
      </c>
      <c r="J5" s="148">
        <v>5581.4</v>
      </c>
      <c r="K5" s="148">
        <v>2361</v>
      </c>
    </row>
    <row r="6" spans="1:11">
      <c r="A6" s="117" t="s">
        <v>112</v>
      </c>
      <c r="B6" s="117" t="s">
        <v>113</v>
      </c>
      <c r="C6" s="138">
        <v>2383</v>
      </c>
      <c r="D6" s="148">
        <v>9991.9018400000004</v>
      </c>
      <c r="E6" s="148">
        <v>4192.9927989928665</v>
      </c>
      <c r="F6" s="138">
        <v>13</v>
      </c>
      <c r="G6" s="148">
        <v>20.399999999999999</v>
      </c>
      <c r="H6" s="148">
        <v>1570.5</v>
      </c>
      <c r="I6" s="138">
        <v>248</v>
      </c>
      <c r="J6" s="148">
        <v>585.5</v>
      </c>
      <c r="K6" s="148">
        <v>2361</v>
      </c>
    </row>
    <row r="7" spans="1:11">
      <c r="A7" s="117" t="s">
        <v>114</v>
      </c>
      <c r="B7" s="117" t="s">
        <v>115</v>
      </c>
      <c r="C7" s="138">
        <v>3333</v>
      </c>
      <c r="D7" s="148">
        <v>13762.458339999999</v>
      </c>
      <c r="E7" s="148">
        <v>4129.1504170417038</v>
      </c>
      <c r="F7" s="138">
        <v>9</v>
      </c>
      <c r="G7" s="148">
        <v>13.1</v>
      </c>
      <c r="H7" s="148">
        <v>1450.8</v>
      </c>
      <c r="I7" s="138">
        <v>461</v>
      </c>
      <c r="J7" s="148">
        <v>1088.4000000000001</v>
      </c>
      <c r="K7" s="148">
        <v>2361</v>
      </c>
    </row>
    <row r="8" spans="1:11">
      <c r="A8" s="117" t="s">
        <v>116</v>
      </c>
      <c r="B8" s="117" t="s">
        <v>117</v>
      </c>
      <c r="C8" s="138">
        <v>3634</v>
      </c>
      <c r="D8" s="148">
        <v>14044.97604</v>
      </c>
      <c r="E8" s="148">
        <v>3864.8805833791962</v>
      </c>
      <c r="F8" s="138">
        <v>19</v>
      </c>
      <c r="G8" s="148">
        <v>27.8</v>
      </c>
      <c r="H8" s="148">
        <v>1461.4</v>
      </c>
      <c r="I8" s="138">
        <v>480</v>
      </c>
      <c r="J8" s="148">
        <v>1133.3</v>
      </c>
      <c r="K8" s="148">
        <v>2361</v>
      </c>
    </row>
    <row r="9" spans="1:11">
      <c r="A9" s="117" t="s">
        <v>118</v>
      </c>
      <c r="B9" s="117" t="s">
        <v>119</v>
      </c>
      <c r="C9" s="138">
        <v>5854</v>
      </c>
      <c r="D9" s="148">
        <v>23431.525409999998</v>
      </c>
      <c r="E9" s="148">
        <v>4002.6521028356678</v>
      </c>
      <c r="F9" s="138">
        <v>47</v>
      </c>
      <c r="G9" s="148">
        <v>63.3</v>
      </c>
      <c r="H9" s="148">
        <v>1346.7</v>
      </c>
      <c r="I9" s="138">
        <v>767</v>
      </c>
      <c r="J9" s="148">
        <v>1810.9</v>
      </c>
      <c r="K9" s="148">
        <v>2361</v>
      </c>
    </row>
    <row r="10" spans="1:11">
      <c r="A10" s="117" t="s">
        <v>120</v>
      </c>
      <c r="B10" s="117" t="s">
        <v>121</v>
      </c>
      <c r="C10" s="138">
        <v>3627</v>
      </c>
      <c r="D10" s="148">
        <v>15495.69089</v>
      </c>
      <c r="E10" s="148">
        <v>4272.3162089881444</v>
      </c>
      <c r="F10" s="138">
        <v>24</v>
      </c>
      <c r="G10" s="148">
        <v>34</v>
      </c>
      <c r="H10" s="148">
        <v>1418.4</v>
      </c>
      <c r="I10" s="138">
        <v>439</v>
      </c>
      <c r="J10" s="148">
        <v>1036.5</v>
      </c>
      <c r="K10" s="148">
        <v>2361</v>
      </c>
    </row>
    <row r="11" spans="1:11">
      <c r="A11" s="117" t="s">
        <v>122</v>
      </c>
      <c r="B11" s="117" t="s">
        <v>123</v>
      </c>
      <c r="C11" s="138">
        <v>5400</v>
      </c>
      <c r="D11" s="148">
        <v>21712.618890000002</v>
      </c>
      <c r="E11" s="148">
        <v>4020.8553500000003</v>
      </c>
      <c r="F11" s="138">
        <v>38</v>
      </c>
      <c r="G11" s="148">
        <v>54</v>
      </c>
      <c r="H11" s="148">
        <v>1420.1</v>
      </c>
      <c r="I11" s="138">
        <v>775</v>
      </c>
      <c r="J11" s="148">
        <v>1829.8</v>
      </c>
      <c r="K11" s="148">
        <v>2361</v>
      </c>
    </row>
    <row r="12" spans="1:11">
      <c r="A12" s="117" t="s">
        <v>124</v>
      </c>
      <c r="B12" s="117" t="s">
        <v>125</v>
      </c>
      <c r="C12" s="138">
        <v>8093</v>
      </c>
      <c r="D12" s="148">
        <v>33126.826010000004</v>
      </c>
      <c r="E12" s="148">
        <v>4093.2689991350553</v>
      </c>
      <c r="F12" s="138">
        <v>35</v>
      </c>
      <c r="G12" s="148">
        <v>48.6</v>
      </c>
      <c r="H12" s="148">
        <v>1389.3</v>
      </c>
      <c r="I12" s="138">
        <v>1328</v>
      </c>
      <c r="J12" s="148">
        <v>3135.4</v>
      </c>
      <c r="K12" s="148">
        <v>2361</v>
      </c>
    </row>
    <row r="13" spans="1:11">
      <c r="A13" s="122" t="s">
        <v>126</v>
      </c>
      <c r="B13" s="123"/>
      <c r="C13" s="138">
        <v>55991</v>
      </c>
      <c r="D13" s="148">
        <v>247252.66619999998</v>
      </c>
      <c r="E13" s="148">
        <v>4415.9358861245555</v>
      </c>
      <c r="F13" s="138">
        <v>280</v>
      </c>
      <c r="G13" s="148">
        <v>396.5</v>
      </c>
      <c r="H13" s="148">
        <v>1411.1</v>
      </c>
      <c r="I13" s="138">
        <v>6862</v>
      </c>
      <c r="J13" s="148">
        <v>16201.2</v>
      </c>
      <c r="K13" s="148">
        <v>2361</v>
      </c>
    </row>
    <row r="14" spans="1:11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</row>
    <row r="15" spans="1:11" ht="22.5" customHeight="1">
      <c r="A15" s="106" t="s">
        <v>104</v>
      </c>
      <c r="B15" s="106" t="s">
        <v>105</v>
      </c>
      <c r="C15" s="135" t="s">
        <v>137</v>
      </c>
      <c r="D15" s="137"/>
      <c r="E15" s="136"/>
      <c r="F15" s="135" t="s">
        <v>145</v>
      </c>
      <c r="G15" s="137"/>
      <c r="H15" s="136"/>
      <c r="I15" s="135" t="s">
        <v>88</v>
      </c>
      <c r="J15" s="137"/>
      <c r="K15" s="136"/>
    </row>
    <row r="16" spans="1:11" ht="12.75" customHeight="1">
      <c r="A16" s="108"/>
      <c r="B16" s="108"/>
      <c r="C16" s="106" t="s">
        <v>107</v>
      </c>
      <c r="D16" s="106" t="s">
        <v>108</v>
      </c>
      <c r="E16" s="106" t="s">
        <v>109</v>
      </c>
      <c r="F16" s="106" t="s">
        <v>107</v>
      </c>
      <c r="G16" s="106" t="s">
        <v>108</v>
      </c>
      <c r="H16" s="106" t="s">
        <v>109</v>
      </c>
      <c r="I16" s="106" t="s">
        <v>107</v>
      </c>
      <c r="J16" s="106" t="s">
        <v>108</v>
      </c>
      <c r="K16" s="106" t="s">
        <v>109</v>
      </c>
    </row>
    <row r="17" spans="1:11" ht="39.7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</row>
    <row r="18" spans="1:11">
      <c r="A18" s="117" t="s">
        <v>110</v>
      </c>
      <c r="B18" s="117" t="s">
        <v>111</v>
      </c>
      <c r="C18" s="138">
        <v>21208</v>
      </c>
      <c r="D18" s="161">
        <v>109971.70723999999</v>
      </c>
      <c r="E18" s="148">
        <v>5185.3879309694448</v>
      </c>
      <c r="F18" s="138">
        <v>0</v>
      </c>
      <c r="G18" s="148">
        <v>0</v>
      </c>
      <c r="H18" s="148">
        <v>0</v>
      </c>
      <c r="I18" s="138">
        <v>0</v>
      </c>
      <c r="J18" s="148">
        <v>0</v>
      </c>
      <c r="K18" s="148">
        <v>0</v>
      </c>
    </row>
    <row r="19" spans="1:11">
      <c r="A19" s="117" t="s">
        <v>112</v>
      </c>
      <c r="B19" s="117" t="s">
        <v>113</v>
      </c>
      <c r="C19" s="138">
        <v>2122</v>
      </c>
      <c r="D19" s="148">
        <v>9385.9569200000005</v>
      </c>
      <c r="E19" s="148">
        <v>4423.165372290292</v>
      </c>
      <c r="F19" s="138">
        <v>0</v>
      </c>
      <c r="G19" s="148">
        <v>0</v>
      </c>
      <c r="H19" s="148">
        <v>0</v>
      </c>
      <c r="I19" s="138">
        <v>0</v>
      </c>
      <c r="J19" s="148">
        <v>0</v>
      </c>
      <c r="K19" s="148">
        <v>0</v>
      </c>
    </row>
    <row r="20" spans="1:11">
      <c r="A20" s="117" t="s">
        <v>114</v>
      </c>
      <c r="B20" s="117" t="s">
        <v>115</v>
      </c>
      <c r="C20" s="138">
        <v>2862</v>
      </c>
      <c r="D20" s="148">
        <v>12658.618910000001</v>
      </c>
      <c r="E20" s="148">
        <v>4422.997522711391</v>
      </c>
      <c r="F20" s="138">
        <v>0</v>
      </c>
      <c r="G20" s="148">
        <v>0</v>
      </c>
      <c r="H20" s="148">
        <v>0</v>
      </c>
      <c r="I20" s="138">
        <v>0</v>
      </c>
      <c r="J20" s="148">
        <v>0</v>
      </c>
      <c r="K20" s="148">
        <v>0</v>
      </c>
    </row>
    <row r="21" spans="1:11">
      <c r="A21" s="117" t="s">
        <v>116</v>
      </c>
      <c r="B21" s="117" t="s">
        <v>117</v>
      </c>
      <c r="C21" s="138">
        <v>3135</v>
      </c>
      <c r="D21" s="148">
        <v>12883.92952</v>
      </c>
      <c r="E21" s="148">
        <v>4109.7063859649124</v>
      </c>
      <c r="F21" s="138">
        <v>0</v>
      </c>
      <c r="G21" s="148">
        <v>0</v>
      </c>
      <c r="H21" s="148">
        <v>0</v>
      </c>
      <c r="I21" s="138">
        <v>0</v>
      </c>
      <c r="J21" s="148">
        <v>0</v>
      </c>
      <c r="K21" s="148">
        <v>0</v>
      </c>
    </row>
    <row r="22" spans="1:11">
      <c r="A22" s="117" t="s">
        <v>118</v>
      </c>
      <c r="B22" s="117" t="s">
        <v>119</v>
      </c>
      <c r="C22" s="138">
        <v>5041</v>
      </c>
      <c r="D22" s="148">
        <v>21559.70436</v>
      </c>
      <c r="E22" s="148">
        <v>4276.8705336242811</v>
      </c>
      <c r="F22" s="138">
        <v>0</v>
      </c>
      <c r="G22" s="148">
        <v>0</v>
      </c>
      <c r="H22" s="148">
        <v>0</v>
      </c>
      <c r="I22" s="138">
        <v>0</v>
      </c>
      <c r="J22" s="148">
        <v>0</v>
      </c>
      <c r="K22" s="148">
        <v>0</v>
      </c>
    </row>
    <row r="23" spans="1:11">
      <c r="A23" s="117" t="s">
        <v>120</v>
      </c>
      <c r="B23" s="117" t="s">
        <v>121</v>
      </c>
      <c r="C23" s="138">
        <v>3164</v>
      </c>
      <c r="D23" s="148">
        <v>14425.17145</v>
      </c>
      <c r="E23" s="148">
        <v>4559.1565897597975</v>
      </c>
      <c r="F23" s="138">
        <v>0</v>
      </c>
      <c r="G23" s="148">
        <v>0</v>
      </c>
      <c r="H23" s="148">
        <v>0</v>
      </c>
      <c r="I23" s="138">
        <v>0</v>
      </c>
      <c r="J23" s="148">
        <v>0</v>
      </c>
      <c r="K23" s="148">
        <v>0</v>
      </c>
    </row>
    <row r="24" spans="1:11">
      <c r="A24" s="117" t="s">
        <v>122</v>
      </c>
      <c r="B24" s="117" t="s">
        <v>123</v>
      </c>
      <c r="C24" s="138">
        <v>4587</v>
      </c>
      <c r="D24" s="148">
        <v>19828.878769999999</v>
      </c>
      <c r="E24" s="148">
        <v>4322.8425485066491</v>
      </c>
      <c r="F24" s="138">
        <v>0</v>
      </c>
      <c r="G24" s="148">
        <v>0</v>
      </c>
      <c r="H24" s="148">
        <v>0</v>
      </c>
      <c r="I24" s="138">
        <v>0</v>
      </c>
      <c r="J24" s="148">
        <v>0</v>
      </c>
      <c r="K24" s="148">
        <v>0</v>
      </c>
    </row>
    <row r="25" spans="1:11">
      <c r="A25" s="117" t="s">
        <v>124</v>
      </c>
      <c r="B25" s="117" t="s">
        <v>125</v>
      </c>
      <c r="C25" s="138">
        <v>6730</v>
      </c>
      <c r="D25" s="148">
        <v>29942.793980000002</v>
      </c>
      <c r="E25" s="148">
        <v>4449.152151560178</v>
      </c>
      <c r="F25" s="138">
        <v>0</v>
      </c>
      <c r="G25" s="148">
        <v>0</v>
      </c>
      <c r="H25" s="148">
        <v>0</v>
      </c>
      <c r="I25" s="138">
        <v>0</v>
      </c>
      <c r="J25" s="148">
        <v>0</v>
      </c>
      <c r="K25" s="148">
        <v>0</v>
      </c>
    </row>
    <row r="26" spans="1:11">
      <c r="A26" s="122" t="s">
        <v>126</v>
      </c>
      <c r="B26" s="123"/>
      <c r="C26" s="138">
        <v>48849</v>
      </c>
      <c r="D26" s="148">
        <v>230656.76114999998</v>
      </c>
      <c r="E26" s="148">
        <v>4721.8317908247864</v>
      </c>
      <c r="F26" s="138">
        <v>0</v>
      </c>
      <c r="G26" s="148">
        <v>0</v>
      </c>
      <c r="H26" s="148">
        <v>0</v>
      </c>
      <c r="I26" s="138">
        <v>0</v>
      </c>
      <c r="J26" s="148">
        <v>0</v>
      </c>
      <c r="K26" s="148">
        <v>0</v>
      </c>
    </row>
    <row r="27" spans="1:11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</row>
    <row r="28" spans="1:11">
      <c r="A28" s="96"/>
      <c r="B28" s="96"/>
      <c r="C28" s="96"/>
      <c r="D28" s="162"/>
      <c r="E28" s="96"/>
      <c r="F28" s="96"/>
      <c r="G28" s="96"/>
      <c r="H28" s="96"/>
      <c r="I28" s="96"/>
      <c r="J28" s="96"/>
      <c r="K28" s="96"/>
    </row>
    <row r="29" spans="1:11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</row>
    <row r="30" spans="1:11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</row>
    <row r="31" spans="1:11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</row>
    <row r="32" spans="1:11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</row>
  </sheetData>
  <mergeCells count="31">
    <mergeCell ref="H16:H17"/>
    <mergeCell ref="I16:I17"/>
    <mergeCell ref="J16:J17"/>
    <mergeCell ref="K16:K17"/>
    <mergeCell ref="A26:B26"/>
    <mergeCell ref="A15:A17"/>
    <mergeCell ref="B15:B17"/>
    <mergeCell ref="C15:E15"/>
    <mergeCell ref="F15:H15"/>
    <mergeCell ref="I15:K15"/>
    <mergeCell ref="C16:C17"/>
    <mergeCell ref="D16:D17"/>
    <mergeCell ref="E16:E17"/>
    <mergeCell ref="F16:F17"/>
    <mergeCell ref="G16:G17"/>
    <mergeCell ref="G3:G4"/>
    <mergeCell ref="H3:H4"/>
    <mergeCell ref="I3:I4"/>
    <mergeCell ref="J3:J4"/>
    <mergeCell ref="K3:K4"/>
    <mergeCell ref="A13:B13"/>
    <mergeCell ref="A1:K1"/>
    <mergeCell ref="A2:A4"/>
    <mergeCell ref="B2:B4"/>
    <mergeCell ref="C2:E2"/>
    <mergeCell ref="F2:H2"/>
    <mergeCell ref="I2:K2"/>
    <mergeCell ref="C3:C4"/>
    <mergeCell ref="D3:D4"/>
    <mergeCell ref="E3:E4"/>
    <mergeCell ref="F3:F4"/>
  </mergeCells>
  <pageMargins left="0.75" right="0.75" top="1" bottom="1" header="0.5" footer="0.5"/>
  <pageSetup paperSize="9" orientation="landscape"/>
  <rowBreaks count="2" manualBreakCount="2">
    <brk id="14" max="16383" man="1"/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5pf_titul</vt:lpstr>
      <vt:lpstr>5pf</vt:lpstr>
      <vt:lpstr>5pf Контроль</vt:lpstr>
      <vt:lpstr>Додаток 1</vt:lpstr>
      <vt:lpstr>Додаток 2</vt:lpstr>
      <vt:lpstr>Додаток 3</vt:lpstr>
      <vt:lpstr>5pf_titul (раб)</vt:lpstr>
      <vt:lpstr>5pf (раб)</vt:lpstr>
      <vt:lpstr>5pf (раб) Контроль</vt:lpstr>
      <vt:lpstr>Додаток 1 (раб)</vt:lpstr>
      <vt:lpstr>Додаток 2 (раб)</vt:lpstr>
      <vt:lpstr>Додаток 3 (раб)</vt:lpstr>
      <vt:lpstr>'5pf'!Заголовки_для_печати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Прокопенко Тетяна</dc:creator>
  <cp:lastModifiedBy>Prokopenko</cp:lastModifiedBy>
  <cp:lastPrinted>2016-10-18T14:19:06Z</cp:lastPrinted>
  <dcterms:created xsi:type="dcterms:W3CDTF">2024-07-03T08:18:14Z</dcterms:created>
  <dcterms:modified xsi:type="dcterms:W3CDTF">2024-07-03T12:24:13Z</dcterms:modified>
</cp:coreProperties>
</file>