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8800" windowHeight="12435" tabRatio="902" activeTab="8"/>
  </bookViews>
  <sheets>
    <sheet name="5pf_titul" sheetId="1" r:id="rId1"/>
    <sheet name="5pf" sheetId="2" r:id="rId2"/>
    <sheet name="5pf Контроль" sheetId="3" r:id="rId3"/>
    <sheet name="Додаток 1" sheetId="4" r:id="rId4"/>
    <sheet name="Додаток 2" sheetId="5" r:id="rId5"/>
    <sheet name="Додаток 3" sheetId="6" r:id="rId6"/>
    <sheet name="5pf_titul (раб)" sheetId="7" r:id="rId7"/>
    <sheet name="5pf (раб)" sheetId="8" r:id="rId8"/>
    <sheet name="5pf (раб) Контроль" sheetId="9" r:id="rId9"/>
    <sheet name="Додаток 1 (раб)" sheetId="10" r:id="rId10"/>
    <sheet name="Додаток 2 (раб)" sheetId="11" r:id="rId11"/>
    <sheet name="Додаток 3 (раб)" sheetId="12" r:id="rId12"/>
  </sheets>
  <externalReferences>
    <externalReference r:id="rId13"/>
    <externalReference r:id="rId14"/>
    <externalReference r:id="rId15"/>
    <externalReference r:id="rId16"/>
  </externalReferences>
  <definedNames>
    <definedName name="_xlnm.Print_Titles" localSheetId="1">'5pf'!$3:$3</definedName>
    <definedName name="_xlnm.Print_Titles" localSheetId="7">'[1]5pf (rab)'!$3:$3</definedName>
  </definedNames>
  <calcPr calcId="125725"/>
</workbook>
</file>

<file path=xl/calcChain.xml><?xml version="1.0" encoding="utf-8"?>
<calcChain xmlns="http://schemas.openxmlformats.org/spreadsheetml/2006/main">
  <c r="F12" i="9"/>
  <c r="C12"/>
  <c r="F11"/>
  <c r="G11" s="1"/>
  <c r="C11"/>
  <c r="F10"/>
  <c r="C10"/>
  <c r="F9"/>
  <c r="C9"/>
  <c r="F6"/>
  <c r="C6"/>
  <c r="F5"/>
  <c r="G5" s="1"/>
  <c r="C5"/>
  <c r="F4"/>
  <c r="C4"/>
  <c r="F3"/>
  <c r="G3" s="1"/>
  <c r="C3"/>
  <c r="F26" i="8"/>
  <c r="F25"/>
  <c r="F24"/>
  <c r="G24" s="1"/>
  <c r="F23"/>
  <c r="F22"/>
  <c r="F21"/>
  <c r="G21" s="1"/>
  <c r="F20"/>
  <c r="G20" s="1"/>
  <c r="F19"/>
  <c r="F18"/>
  <c r="F17"/>
  <c r="F15"/>
  <c r="G15" s="1"/>
  <c r="F14"/>
  <c r="F13"/>
  <c r="F12"/>
  <c r="G12" s="1"/>
  <c r="F11"/>
  <c r="G11" s="1"/>
  <c r="F10"/>
  <c r="F9"/>
  <c r="F8"/>
  <c r="F7"/>
  <c r="G7" s="1"/>
  <c r="F6"/>
  <c r="F5"/>
  <c r="F4"/>
  <c r="G4" s="1"/>
  <c r="F13" i="3"/>
  <c r="C13"/>
  <c r="F12"/>
  <c r="C12"/>
  <c r="F11"/>
  <c r="G11" s="1"/>
  <c r="C11"/>
  <c r="F10"/>
  <c r="C10"/>
  <c r="F9"/>
  <c r="G9" s="1"/>
  <c r="C9"/>
  <c r="F7"/>
  <c r="C7"/>
  <c r="F6"/>
  <c r="C6"/>
  <c r="F5"/>
  <c r="C5"/>
  <c r="F4"/>
  <c r="G4" s="1"/>
  <c r="C4"/>
  <c r="F3"/>
  <c r="G3" s="1"/>
  <c r="C3"/>
  <c r="G9" i="9"/>
  <c r="G26" i="8"/>
  <c r="G25"/>
  <c r="J24"/>
  <c r="I24"/>
  <c r="K24" s="1"/>
  <c r="H24"/>
  <c r="G23"/>
  <c r="G22"/>
  <c r="G19"/>
  <c r="I18"/>
  <c r="K18" s="1"/>
  <c r="H18"/>
  <c r="J18" s="1"/>
  <c r="G18"/>
  <c r="G17"/>
  <c r="G14"/>
  <c r="G13"/>
  <c r="G10"/>
  <c r="G9"/>
  <c r="G8"/>
  <c r="G6"/>
  <c r="G5"/>
  <c r="I4"/>
  <c r="K4" s="1"/>
  <c r="H4"/>
  <c r="J4" s="1"/>
  <c r="G6" i="3"/>
  <c r="I24" i="2"/>
  <c r="G24"/>
  <c r="F24"/>
  <c r="H24" s="1"/>
  <c r="G18"/>
  <c r="I18" s="1"/>
  <c r="F18"/>
  <c r="H18" s="1"/>
  <c r="G4"/>
  <c r="I4" s="1"/>
  <c r="F4"/>
  <c r="H4" s="1"/>
  <c r="G6" i="9" l="1"/>
  <c r="G12"/>
  <c r="G12" i="3"/>
  <c r="G13"/>
  <c r="G7"/>
  <c r="G5"/>
  <c r="G10"/>
  <c r="G4" i="9"/>
  <c r="G10"/>
</calcChain>
</file>

<file path=xl/sharedStrings.xml><?xml version="1.0" encoding="utf-8"?>
<sst xmlns="http://schemas.openxmlformats.org/spreadsheetml/2006/main" count="850" uniqueCount="146">
  <si>
    <t xml:space="preserve">Державне статистичне спостереження </t>
  </si>
  <si>
    <t>ЗВІТ
про розподіл пенсіонерів за розмірами призначених місячних пенсій</t>
  </si>
  <si>
    <t xml:space="preserve">на </t>
  </si>
  <si>
    <t>30.04.2023</t>
  </si>
  <si>
    <t>Подають:</t>
  </si>
  <si>
    <t>Терміни подання</t>
  </si>
  <si>
    <t xml:space="preserve">Форма № 5-ПФ
</t>
  </si>
  <si>
    <t>Управління Пенсійного фонду України в районах, містах і районах у містах</t>
  </si>
  <si>
    <t xml:space="preserve">ЗАТВЕРДЖЕНО
Наказ Пенсійного фонду України
та Державного комітету статистики України
від 29.12.2003 р. № 127/471
</t>
  </si>
  <si>
    <t>– головним управлінням Пенсійного фонду України в Автономній Республіці Крим, областях, містах Києві та Севастополі</t>
  </si>
  <si>
    <t>2 числа після звітного періоду</t>
  </si>
  <si>
    <t>– районним,міським відділам статистики</t>
  </si>
  <si>
    <t>Головні управління Пенсійного фонду України в Автономній Республіці Крим, областях, містах Києві та Севастополі</t>
  </si>
  <si>
    <t>– Пенсійному фонду України</t>
  </si>
  <si>
    <t>5 числа після звітного періоду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</si>
  <si>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</si>
  <si>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</si>
  <si>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</si>
  <si>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</si>
  <si>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</si>
  <si>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</si>
  <si>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Тернопільській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</si>
  <si>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</si>
  <si>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</si>
  <si>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</si>
  <si>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</si>
  <si>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</si>
  <si>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</si>
  <si>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</si>
  <si>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</si>
  <si>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</si>
  <si>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</si>
  <si>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* тільки для підприємств державної форми власності</t>
  </si>
  <si>
    <t>Назва показників</t>
  </si>
  <si>
    <t>№№ рядків</t>
  </si>
  <si>
    <t>Чисельність пенсіонерів усіх категорій (осіб)</t>
  </si>
  <si>
    <t>Сума призначених пенсій з цільовою грошовою допомогою з урахуванням індексації, 
(тис.грн.)</t>
  </si>
  <si>
    <t>Середні розімри призначених пенсій з цільовою грошовою допомогою з урахуванням індексації, 
(грн.коп.)
(гр.2:гр.1)</t>
  </si>
  <si>
    <t>А</t>
  </si>
  <si>
    <t>Б</t>
  </si>
  <si>
    <t>Всього пенсіонерів (02-22)
 у тому числi одержують пенсії у загальній сумі:</t>
  </si>
  <si>
    <t>01</t>
  </si>
  <si>
    <t>до 800 грн. Включно</t>
  </si>
  <si>
    <t>02</t>
  </si>
  <si>
    <t>від 801 грн. до 1000 грн.</t>
  </si>
  <si>
    <t>03</t>
  </si>
  <si>
    <t>від 1001 грн. до 1100 грн.</t>
  </si>
  <si>
    <t>04</t>
  </si>
  <si>
    <t>від 1101 грн. до 1200 грн.</t>
  </si>
  <si>
    <t>05</t>
  </si>
  <si>
    <t>від 1201 грн. до 1300 грн.</t>
  </si>
  <si>
    <t>06</t>
  </si>
  <si>
    <t>від 1301 грн. до 1400 грн.</t>
  </si>
  <si>
    <t>07</t>
  </si>
  <si>
    <t>від 1401 грн. до 1500 грн.</t>
  </si>
  <si>
    <t>08</t>
  </si>
  <si>
    <t>від 1501 грн. до 2000 грн.</t>
  </si>
  <si>
    <t>09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</si>
  <si>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</si>
  <si>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</si>
  <si>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</si>
  <si>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</si>
  <si>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</si>
  <si>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</si>
  <si>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</si>
  <si>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</si>
  <si>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</si>
  <si>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</si>
  <si>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
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</si>
  <si>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</si>
  <si>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</si>
  <si>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</si>
  <si>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</si>
  <si>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</si>
  <si>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</si>
  <si>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</si>
  <si>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</si>
  <si>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</si>
  <si>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</si>
  <si>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</si>
  <si>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
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</si>
  <si>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</si>
  <si>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</si>
  <si>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</si>
  <si>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</si>
  <si>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</si>
  <si>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 xml:space="preserve"> 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</si>
  <si>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</si>
  <si>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</si>
  <si>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</si>
  <si>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</si>
  <si>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
(прізвище, номер телефону)</t>
  </si>
  <si>
    <t>Керівник _________________________
(підпис) (прізвище, ініціали)</t>
  </si>
  <si>
    <t>"___" __________________ 20     р.</t>
  </si>
  <si>
    <t>Чисельність</t>
  </si>
  <si>
    <t>Результат</t>
  </si>
  <si>
    <t>=</t>
  </si>
  <si>
    <t>02-14</t>
  </si>
  <si>
    <t>15-20</t>
  </si>
  <si>
    <t>21-23</t>
  </si>
  <si>
    <t>&lt;=</t>
  </si>
  <si>
    <t>25(Раб)</t>
  </si>
  <si>
    <t>Сума</t>
  </si>
  <si>
    <t xml:space="preserve">Розподіл пенсіонерів за розмірами призначених місячних пенсій </t>
  </si>
  <si>
    <t>№ п/п</t>
  </si>
  <si>
    <t>Регіони</t>
  </si>
  <si>
    <t>Пенсіонери, всього</t>
  </si>
  <si>
    <t>Чисельність пенсіонерів, всього</t>
  </si>
  <si>
    <t>Сума призначених місячних пенсій, тис.грн.</t>
  </si>
  <si>
    <t>Середній розмір пенсії, грн.коп.</t>
  </si>
  <si>
    <t>1</t>
  </si>
  <si>
    <t>Тернопільське об’єднане управління ПФУ Тернопільської області</t>
  </si>
  <si>
    <t>2</t>
  </si>
  <si>
    <t>Бережанське об’єднане управління ПФУ</t>
  </si>
  <si>
    <t>3</t>
  </si>
  <si>
    <t>Бучацьке об’єднане управління ПФУ</t>
  </si>
  <si>
    <t>4</t>
  </si>
  <si>
    <t>Козівське об’єднане управління ПФУ</t>
  </si>
  <si>
    <t>5</t>
  </si>
  <si>
    <t>Лановецьке об’єднане управління ПФУ</t>
  </si>
  <si>
    <t>6</t>
  </si>
  <si>
    <t>Кременецьке об’єднане управління ПФУ</t>
  </si>
  <si>
    <t>7</t>
  </si>
  <si>
    <t>Теребовлянське об’єднане управління ПФУ</t>
  </si>
  <si>
    <t>8</t>
  </si>
  <si>
    <t>Чортківське об’єднане управління ПФУ</t>
  </si>
  <si>
    <t>Всього</t>
  </si>
  <si>
    <t>Розподіл пенсіонерів за видами призначених місячних пенсій</t>
  </si>
  <si>
    <t xml:space="preserve"> за віком</t>
  </si>
  <si>
    <t>по інвалідності</t>
  </si>
  <si>
    <t>у разі втрати годувальника</t>
  </si>
  <si>
    <t>за вислугу років</t>
  </si>
  <si>
    <t>соціальні пенсії</t>
  </si>
  <si>
    <t>довічне утримання суддів</t>
  </si>
  <si>
    <t>Розподіл пенсіонерів за розмірами призначених пенсій відносно прожиткового мінімуму для осіб, які втратили працездатність</t>
  </si>
  <si>
    <t xml:space="preserve">нижче прожиткового мінімуму </t>
  </si>
  <si>
    <t>у розмірі прожиткового мінімуму</t>
  </si>
  <si>
    <t>вище прожиткового мінімуму</t>
  </si>
  <si>
    <t>Із загального числа пенсіонерів (рядок 01) -  працюючі пенсіонери</t>
  </si>
  <si>
    <t>ЗВІТ
про розподіл працюючих пенсіонерів за розмірами призначених місячних пенсій</t>
  </si>
  <si>
    <r>
      <t xml:space="preserve">Чисельність </t>
    </r>
    <r>
      <rPr>
        <b/>
        <u/>
        <sz val="8"/>
        <rFont val="Times New Roman"/>
        <charset val="204"/>
      </rPr>
      <t>працюючих</t>
    </r>
    <r>
      <rPr>
        <sz val="8"/>
        <rFont val="Times New Roman"/>
        <charset val="204"/>
      </rPr>
      <t xml:space="preserve"> пенсіонерів усіх категорій (осіб)</t>
    </r>
  </si>
  <si>
    <t xml:space="preserve"> Із загального числа пенсіонерів (рядок 01) -  працюючі пенсіонери(85%  признач.розміру)</t>
  </si>
  <si>
    <t xml:space="preserve">Розподіл працюючих пенсіонерів за розмірами призначених місячних пенсій </t>
  </si>
  <si>
    <t>Розподіл працюючих пенсіонерів за видами призначених місячних пенсій</t>
  </si>
  <si>
    <t>Розподіл працюючих пенсіонерів за розмірами призначених пенсій відносно прожиткового мінімуму для осіб, які втратили працездатність</t>
  </si>
  <si>
    <t>Із загального числа пенсіонерів (рядок 01) -  працюючі пенсіонери(85% признач. розм.)</t>
  </si>
</sst>
</file>

<file path=xl/styles.xml><?xml version="1.0" encoding="utf-8"?>
<styleSheet xmlns="http://schemas.openxmlformats.org/spreadsheetml/2006/main">
  <fonts count="29">
    <font>
      <sz val="10"/>
      <name val="Times New Roman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charset val="204"/>
    </font>
    <font>
      <sz val="8"/>
      <color indexed="10"/>
      <name val="Times New Roman"/>
      <charset val="204"/>
    </font>
    <font>
      <sz val="8"/>
      <color indexed="10"/>
      <name val="Times New Roman"/>
      <family val="1"/>
      <charset val="204"/>
    </font>
    <font>
      <sz val="10"/>
      <color indexed="10"/>
      <name val="Times New Roman"/>
      <charset val="204"/>
    </font>
    <font>
      <b/>
      <u/>
      <sz val="8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9">
    <xf numFmtId="0" fontId="0" fillId="0" borderId="0" xfId="0"/>
    <xf numFmtId="0" fontId="18" fillId="0" borderId="0" xfId="0" applyFont="1"/>
    <xf numFmtId="0" fontId="23" fillId="0" borderId="0" xfId="0" applyFont="1" applyAlignment="1"/>
    <xf numFmtId="49" fontId="23" fillId="0" borderId="0" xfId="0" applyNumberFormat="1" applyFont="1" applyAlignment="1">
      <alignment horizontal="right"/>
    </xf>
    <xf numFmtId="0" fontId="23" fillId="0" borderId="0" xfId="0" applyFont="1" applyAlignment="1">
      <alignment horizontal="center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center" wrapText="1"/>
    </xf>
    <xf numFmtId="0" fontId="0" fillId="0" borderId="0" xfId="0" applyAlignment="1">
      <alignment vertical="top" wrapText="1"/>
    </xf>
    <xf numFmtId="0" fontId="19" fillId="0" borderId="0" xfId="0" applyFont="1" applyAlignment="1">
      <alignment horizontal="center" vertical="top" wrapText="1"/>
    </xf>
    <xf numFmtId="0" fontId="0" fillId="0" borderId="0" xfId="0" applyProtection="1">
      <protection locked="0"/>
    </xf>
    <xf numFmtId="0" fontId="18" fillId="0" borderId="17" xfId="0" applyFont="1" applyBorder="1" applyAlignment="1" applyProtection="1">
      <alignment horizontal="center" vertical="top" wrapText="1"/>
      <protection locked="0"/>
    </xf>
    <xf numFmtId="1" fontId="0" fillId="0" borderId="0" xfId="0" applyNumberFormat="1" applyAlignment="1" applyProtection="1">
      <alignment horizontal="right"/>
      <protection locked="0"/>
    </xf>
    <xf numFmtId="1" fontId="18" fillId="0" borderId="18" xfId="0" applyNumberFormat="1" applyFont="1" applyBorder="1" applyAlignment="1" applyProtection="1">
      <alignment horizontal="right" vertical="top" wrapText="1"/>
      <protection locked="0"/>
    </xf>
    <xf numFmtId="1" fontId="18" fillId="0" borderId="17" xfId="0" applyNumberFormat="1" applyFont="1" applyBorder="1" applyAlignment="1" applyProtection="1">
      <alignment horizontal="right" vertical="top" wrapText="1"/>
      <protection locked="0"/>
    </xf>
    <xf numFmtId="0" fontId="18" fillId="0" borderId="19" xfId="0" applyFont="1" applyBorder="1" applyAlignment="1" applyProtection="1">
      <alignment horizontal="center" wrapText="1"/>
      <protection locked="0"/>
    </xf>
    <xf numFmtId="1" fontId="18" fillId="0" borderId="17" xfId="0" applyNumberFormat="1" applyFont="1" applyBorder="1" applyAlignment="1" applyProtection="1">
      <alignment horizontal="left" vertical="top" wrapText="1"/>
      <protection locked="0"/>
    </xf>
    <xf numFmtId="0" fontId="24" fillId="0" borderId="0" xfId="0" applyFont="1"/>
    <xf numFmtId="49" fontId="24" fillId="0" borderId="0" xfId="0" applyNumberFormat="1" applyFont="1" applyAlignment="1">
      <alignment wrapText="1"/>
    </xf>
    <xf numFmtId="49" fontId="24" fillId="0" borderId="0" xfId="0" applyNumberFormat="1" applyFont="1" applyAlignment="1">
      <alignment horizontal="center"/>
    </xf>
    <xf numFmtId="3" fontId="24" fillId="0" borderId="0" xfId="0" applyNumberFormat="1" applyFont="1"/>
    <xf numFmtId="4" fontId="24" fillId="0" borderId="0" xfId="0" applyNumberFormat="1" applyFont="1"/>
    <xf numFmtId="0" fontId="25" fillId="0" borderId="0" xfId="0" applyFont="1"/>
    <xf numFmtId="0" fontId="24" fillId="0" borderId="0" xfId="0" applyFont="1" applyAlignment="1">
      <alignment horizontal="left" vertical="top" wrapText="1"/>
    </xf>
    <xf numFmtId="49" fontId="24" fillId="0" borderId="24" xfId="0" applyNumberFormat="1" applyFont="1" applyBorder="1" applyAlignment="1">
      <alignment horizontal="center" vertical="center" wrapText="1"/>
    </xf>
    <xf numFmtId="49" fontId="24" fillId="0" borderId="24" xfId="0" applyNumberFormat="1" applyFont="1" applyBorder="1" applyAlignment="1">
      <alignment horizontal="center" vertical="top" wrapText="1"/>
    </xf>
    <xf numFmtId="3" fontId="24" fillId="0" borderId="25" xfId="0" applyNumberFormat="1" applyFont="1" applyBorder="1" applyAlignment="1">
      <alignment horizontal="center" vertical="top" wrapText="1"/>
    </xf>
    <xf numFmtId="4" fontId="24" fillId="0" borderId="26" xfId="0" applyNumberFormat="1" applyFont="1" applyBorder="1" applyAlignment="1">
      <alignment horizontal="center" vertical="top" wrapText="1"/>
    </xf>
    <xf numFmtId="4" fontId="24" fillId="0" borderId="25" xfId="0" applyNumberFormat="1" applyFont="1" applyBorder="1" applyAlignment="1">
      <alignment horizontal="center" vertical="top" wrapText="1"/>
    </xf>
    <xf numFmtId="0" fontId="25" fillId="0" borderId="0" xfId="0" applyFont="1" applyAlignment="1">
      <alignment horizontal="left" vertical="top" wrapText="1"/>
    </xf>
    <xf numFmtId="1" fontId="24" fillId="0" borderId="0" xfId="0" applyNumberFormat="1" applyFont="1"/>
    <xf numFmtId="49" fontId="24" fillId="0" borderId="25" xfId="0" applyNumberFormat="1" applyFont="1" applyBorder="1" applyAlignment="1">
      <alignment horizontal="center" wrapText="1"/>
    </xf>
    <xf numFmtId="49" fontId="24" fillId="0" borderId="25" xfId="0" applyNumberFormat="1" applyFont="1" applyBorder="1" applyAlignment="1">
      <alignment horizontal="center"/>
    </xf>
    <xf numFmtId="1" fontId="24" fillId="0" borderId="25" xfId="0" applyNumberFormat="1" applyFont="1" applyBorder="1" applyAlignment="1">
      <alignment horizontal="center"/>
    </xf>
    <xf numFmtId="1" fontId="25" fillId="0" borderId="0" xfId="0" applyNumberFormat="1" applyFont="1"/>
    <xf numFmtId="49" fontId="24" fillId="0" borderId="25" xfId="0" applyNumberFormat="1" applyFont="1" applyBorder="1" applyAlignment="1">
      <alignment wrapText="1"/>
    </xf>
    <xf numFmtId="3" fontId="22" fillId="0" borderId="25" xfId="0" applyNumberFormat="1" applyFont="1" applyBorder="1" applyAlignment="1">
      <alignment horizontal="right"/>
    </xf>
    <xf numFmtId="4" fontId="22" fillId="0" borderId="25" xfId="0" applyNumberFormat="1" applyFont="1" applyBorder="1" applyAlignment="1">
      <alignment horizontal="right"/>
    </xf>
    <xf numFmtId="3" fontId="25" fillId="0" borderId="0" xfId="0" applyNumberFormat="1" applyFont="1"/>
    <xf numFmtId="4" fontId="25" fillId="0" borderId="0" xfId="0" applyNumberFormat="1" applyFont="1"/>
    <xf numFmtId="49" fontId="22" fillId="0" borderId="25" xfId="0" applyNumberFormat="1" applyFont="1" applyBorder="1" applyAlignment="1">
      <alignment horizontal="center"/>
    </xf>
    <xf numFmtId="3" fontId="22" fillId="0" borderId="0" xfId="0" applyNumberFormat="1" applyFont="1"/>
    <xf numFmtId="4" fontId="22" fillId="0" borderId="0" xfId="0" applyNumberFormat="1" applyFont="1"/>
    <xf numFmtId="0" fontId="22" fillId="0" borderId="0" xfId="0" applyFont="1"/>
    <xf numFmtId="49" fontId="24" fillId="0" borderId="27" xfId="0" applyNumberFormat="1" applyFont="1" applyBorder="1" applyAlignment="1">
      <alignment wrapText="1"/>
    </xf>
    <xf numFmtId="49" fontId="22" fillId="0" borderId="27" xfId="0" applyNumberFormat="1" applyFont="1" applyBorder="1" applyAlignment="1">
      <alignment horizontal="center"/>
    </xf>
    <xf numFmtId="3" fontId="22" fillId="0" borderId="27" xfId="0" applyNumberFormat="1" applyFont="1" applyBorder="1" applyAlignment="1">
      <alignment horizontal="right"/>
    </xf>
    <xf numFmtId="4" fontId="22" fillId="0" borderId="27" xfId="0" applyNumberFormat="1" applyFont="1" applyBorder="1" applyAlignment="1">
      <alignment horizontal="right"/>
    </xf>
    <xf numFmtId="0" fontId="22" fillId="0" borderId="0" xfId="0" applyFont="1" applyAlignment="1"/>
    <xf numFmtId="0" fontId="22" fillId="0" borderId="0" xfId="0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left" vertical="center" wrapText="1"/>
    </xf>
    <xf numFmtId="3" fontId="22" fillId="0" borderId="0" xfId="0" applyNumberFormat="1" applyFont="1" applyBorder="1" applyAlignment="1">
      <alignment horizontal="center" vertical="center" wrapText="1"/>
    </xf>
    <xf numFmtId="0" fontId="22" fillId="0" borderId="25" xfId="0" applyFont="1" applyBorder="1"/>
    <xf numFmtId="1" fontId="22" fillId="0" borderId="25" xfId="0" applyNumberFormat="1" applyFont="1" applyBorder="1" applyAlignment="1">
      <alignment horizontal="right"/>
    </xf>
    <xf numFmtId="2" fontId="22" fillId="0" borderId="25" xfId="0" applyNumberFormat="1" applyFont="1" applyBorder="1" applyAlignment="1">
      <alignment horizontal="right"/>
    </xf>
    <xf numFmtId="2" fontId="22" fillId="0" borderId="31" xfId="0" applyNumberFormat="1" applyFont="1" applyBorder="1" applyAlignment="1">
      <alignment horizontal="right"/>
    </xf>
    <xf numFmtId="3" fontId="22" fillId="0" borderId="0" xfId="0" applyNumberFormat="1" applyFont="1" applyBorder="1"/>
    <xf numFmtId="3" fontId="26" fillId="0" borderId="0" xfId="0" applyNumberFormat="1" applyFont="1"/>
    <xf numFmtId="4" fontId="26" fillId="0" borderId="0" xfId="0" applyNumberFormat="1" applyFont="1"/>
    <xf numFmtId="1" fontId="22" fillId="0" borderId="25" xfId="0" applyNumberFormat="1" applyFont="1" applyBorder="1"/>
    <xf numFmtId="2" fontId="22" fillId="0" borderId="25" xfId="0" applyNumberFormat="1" applyFont="1" applyBorder="1"/>
    <xf numFmtId="2" fontId="22" fillId="0" borderId="31" xfId="0" applyNumberFormat="1" applyFont="1" applyBorder="1"/>
    <xf numFmtId="0" fontId="0" fillId="0" borderId="0" xfId="0" applyFont="1"/>
    <xf numFmtId="0" fontId="27" fillId="0" borderId="0" xfId="0" applyFont="1"/>
    <xf numFmtId="4" fontId="22" fillId="0" borderId="25" xfId="0" applyNumberFormat="1" applyFont="1" applyBorder="1"/>
    <xf numFmtId="0" fontId="18" fillId="0" borderId="10" xfId="0" applyFont="1" applyBorder="1" applyAlignment="1" applyProtection="1">
      <alignment horizontal="center" vertical="top" wrapText="1"/>
      <protection locked="0"/>
    </xf>
    <xf numFmtId="0" fontId="18" fillId="0" borderId="18" xfId="0" applyFont="1" applyBorder="1" applyAlignment="1" applyProtection="1">
      <alignment horizontal="center" vertical="top" wrapText="1"/>
      <protection locked="0"/>
    </xf>
    <xf numFmtId="0" fontId="18" fillId="0" borderId="21" xfId="0" applyFont="1" applyBorder="1" applyAlignment="1" applyProtection="1">
      <alignment horizontal="center" vertical="top" wrapText="1"/>
      <protection locked="0"/>
    </xf>
    <xf numFmtId="0" fontId="18" fillId="0" borderId="23" xfId="0" applyFont="1" applyBorder="1" applyAlignment="1" applyProtection="1">
      <alignment horizontal="center" vertical="top" wrapText="1"/>
      <protection locked="0"/>
    </xf>
    <xf numFmtId="0" fontId="18" fillId="0" borderId="22" xfId="0" applyFont="1" applyBorder="1" applyAlignment="1" applyProtection="1">
      <alignment horizontal="center" vertical="top" wrapText="1"/>
      <protection locked="0"/>
    </xf>
    <xf numFmtId="0" fontId="18" fillId="0" borderId="14" xfId="0" applyFont="1" applyBorder="1" applyProtection="1">
      <protection locked="0"/>
    </xf>
    <xf numFmtId="0" fontId="19" fillId="0" borderId="21" xfId="0" applyFont="1" applyBorder="1" applyAlignment="1" applyProtection="1">
      <alignment vertical="top" wrapText="1"/>
      <protection locked="0"/>
    </xf>
    <xf numFmtId="0" fontId="19" fillId="0" borderId="23" xfId="0" applyFont="1" applyBorder="1" applyAlignment="1" applyProtection="1">
      <alignment vertical="top" wrapText="1"/>
      <protection locked="0"/>
    </xf>
    <xf numFmtId="0" fontId="19" fillId="0" borderId="22" xfId="0" applyFont="1" applyBorder="1" applyAlignment="1" applyProtection="1">
      <alignment vertical="top" wrapText="1"/>
      <protection locked="0"/>
    </xf>
    <xf numFmtId="0" fontId="20" fillId="0" borderId="21" xfId="0" applyFont="1" applyBorder="1" applyAlignment="1" applyProtection="1">
      <alignment vertical="top" wrapText="1"/>
      <protection locked="0"/>
    </xf>
    <xf numFmtId="0" fontId="20" fillId="0" borderId="23" xfId="0" applyFont="1" applyBorder="1" applyAlignment="1" applyProtection="1">
      <alignment vertical="top" wrapText="1"/>
      <protection locked="0"/>
    </xf>
    <xf numFmtId="0" fontId="20" fillId="0" borderId="22" xfId="0" applyFont="1" applyBorder="1" applyAlignment="1" applyProtection="1">
      <alignment vertical="top" wrapText="1"/>
      <protection locked="0"/>
    </xf>
    <xf numFmtId="0" fontId="18" fillId="0" borderId="21" xfId="0" applyFont="1" applyBorder="1" applyAlignment="1" applyProtection="1">
      <alignment vertical="top" wrapText="1"/>
      <protection locked="0"/>
    </xf>
    <xf numFmtId="0" fontId="18" fillId="0" borderId="23" xfId="0" applyFont="1" applyBorder="1" applyAlignment="1" applyProtection="1">
      <alignment vertical="top" wrapText="1"/>
      <protection locked="0"/>
    </xf>
    <xf numFmtId="0" fontId="18" fillId="0" borderId="22" xfId="0" applyFont="1" applyBorder="1" applyAlignment="1" applyProtection="1">
      <alignment vertical="top" wrapText="1"/>
      <protection locked="0"/>
    </xf>
    <xf numFmtId="0" fontId="18" fillId="0" borderId="12" xfId="0" applyFont="1" applyBorder="1" applyAlignment="1">
      <alignment vertical="top" wrapText="1"/>
    </xf>
    <xf numFmtId="0" fontId="18" fillId="0" borderId="14" xfId="0" applyFont="1" applyBorder="1" applyAlignment="1">
      <alignment vertical="top" wrapText="1"/>
    </xf>
    <xf numFmtId="0" fontId="18" fillId="0" borderId="13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0" xfId="0" applyFont="1" applyBorder="1" applyAlignment="1">
      <alignment vertical="top" wrapText="1"/>
    </xf>
    <xf numFmtId="0" fontId="18" fillId="0" borderId="20" xfId="0" applyFont="1" applyBorder="1" applyAlignment="1">
      <alignment vertical="top" wrapText="1"/>
    </xf>
    <xf numFmtId="0" fontId="18" fillId="0" borderId="19" xfId="0" applyFont="1" applyBorder="1" applyAlignment="1">
      <alignment horizontal="center" wrapText="1"/>
    </xf>
    <xf numFmtId="0" fontId="18" fillId="0" borderId="18" xfId="0" applyFont="1" applyBorder="1" applyAlignment="1">
      <alignment horizontal="center" wrapText="1"/>
    </xf>
    <xf numFmtId="0" fontId="18" fillId="0" borderId="15" xfId="0" applyFont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8" fillId="0" borderId="10" xfId="0" applyFont="1" applyBorder="1" applyAlignment="1">
      <alignment horizontal="center" wrapText="1"/>
    </xf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49" fontId="23" fillId="0" borderId="0" xfId="0" applyNumberFormat="1" applyFont="1" applyAlignment="1">
      <alignment horizontal="left"/>
    </xf>
    <xf numFmtId="0" fontId="19" fillId="0" borderId="12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20" xfId="0" applyFont="1" applyBorder="1" applyAlignment="1">
      <alignment horizontal="left" vertical="top" wrapText="1"/>
    </xf>
    <xf numFmtId="0" fontId="18" fillId="0" borderId="15" xfId="0" applyFont="1" applyBorder="1" applyAlignment="1">
      <alignment horizontal="left" vertical="top" wrapText="1" indent="1"/>
    </xf>
    <xf numFmtId="0" fontId="18" fillId="0" borderId="16" xfId="0" applyFont="1" applyBorder="1" applyAlignment="1">
      <alignment horizontal="left" vertical="top" wrapText="1" indent="1"/>
    </xf>
    <xf numFmtId="0" fontId="18" fillId="0" borderId="17" xfId="0" applyFont="1" applyBorder="1" applyAlignment="1">
      <alignment horizontal="left" vertical="top" wrapText="1" indent="1"/>
    </xf>
    <xf numFmtId="0" fontId="22" fillId="0" borderId="0" xfId="0" applyFont="1" applyBorder="1" applyAlignment="1">
      <alignment horizontal="left" vertical="top" wrapText="1"/>
    </xf>
    <xf numFmtId="0" fontId="0" fillId="0" borderId="0" xfId="0" applyAlignment="1">
      <alignment horizontal="right" wrapText="1"/>
    </xf>
    <xf numFmtId="0" fontId="22" fillId="0" borderId="24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2" fillId="0" borderId="29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3" fontId="22" fillId="0" borderId="32" xfId="0" applyNumberFormat="1" applyFont="1" applyBorder="1" applyAlignment="1">
      <alignment horizontal="right"/>
    </xf>
    <xf numFmtId="4" fontId="22" fillId="0" borderId="32" xfId="0" applyNumberFormat="1" applyFont="1" applyBorder="1" applyAlignment="1">
      <alignment horizontal="right"/>
    </xf>
    <xf numFmtId="1" fontId="22" fillId="0" borderId="32" xfId="0" applyNumberFormat="1" applyFont="1" applyBorder="1"/>
    <xf numFmtId="4" fontId="22" fillId="0" borderId="32" xfId="0" applyNumberFormat="1" applyFont="1" applyBorder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4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5pf%20(rab)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1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2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odatok%203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5pf (rab)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odatok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odatok 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odatok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98" t="s">
        <v>0</v>
      </c>
      <c r="B1" s="98"/>
      <c r="C1" s="98"/>
      <c r="D1" s="98"/>
      <c r="E1" s="98"/>
      <c r="F1" s="98"/>
      <c r="G1" s="98"/>
    </row>
    <row r="2" spans="1:9">
      <c r="A2" s="1"/>
    </row>
    <row r="3" spans="1:9" ht="35.25" customHeight="1">
      <c r="A3" s="99" t="s">
        <v>1</v>
      </c>
      <c r="B3" s="99"/>
      <c r="C3" s="99"/>
      <c r="D3" s="99"/>
      <c r="E3" s="99"/>
      <c r="F3" s="99"/>
      <c r="G3" s="99"/>
    </row>
    <row r="4" spans="1:9" ht="15.75" customHeight="1">
      <c r="B4" s="2"/>
      <c r="C4" s="3" t="s">
        <v>2</v>
      </c>
      <c r="D4" s="100" t="s">
        <v>3</v>
      </c>
      <c r="E4" s="100"/>
    </row>
    <row r="5" spans="1:9" ht="16.5" customHeight="1" thickBot="1">
      <c r="A5" s="4"/>
    </row>
    <row r="6" spans="1:9" ht="14.25" customHeight="1" thickBot="1">
      <c r="A6" s="101" t="s">
        <v>4</v>
      </c>
      <c r="B6" s="102"/>
      <c r="C6" s="102"/>
      <c r="D6" s="102"/>
      <c r="E6" s="103"/>
      <c r="F6" s="5" t="s">
        <v>5</v>
      </c>
      <c r="G6" s="104" t="s">
        <v>6</v>
      </c>
      <c r="H6" s="105"/>
      <c r="I6" s="105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6" t="s">
        <v>7</v>
      </c>
      <c r="B8" s="87"/>
      <c r="C8" s="87"/>
      <c r="D8" s="87"/>
      <c r="E8" s="88"/>
      <c r="F8" s="12"/>
      <c r="G8" s="106" t="s">
        <v>8</v>
      </c>
      <c r="H8" s="107"/>
      <c r="I8" s="107"/>
    </row>
    <row r="9" spans="1:9" ht="25.5" customHeight="1">
      <c r="A9" s="108" t="s">
        <v>9</v>
      </c>
      <c r="B9" s="109"/>
      <c r="C9" s="109"/>
      <c r="D9" s="109"/>
      <c r="E9" s="110"/>
      <c r="F9" s="92" t="s">
        <v>10</v>
      </c>
      <c r="G9" s="106"/>
      <c r="H9" s="107"/>
      <c r="I9" s="107"/>
    </row>
    <row r="10" spans="1:9" ht="13.5" customHeight="1" thickBot="1">
      <c r="A10" s="111" t="s">
        <v>11</v>
      </c>
      <c r="B10" s="112"/>
      <c r="C10" s="112"/>
      <c r="D10" s="112"/>
      <c r="E10" s="113"/>
      <c r="F10" s="93"/>
      <c r="G10" s="106"/>
      <c r="H10" s="107"/>
      <c r="I10" s="107"/>
    </row>
    <row r="11" spans="1:9" ht="29.25" customHeight="1">
      <c r="A11" s="86" t="s">
        <v>12</v>
      </c>
      <c r="B11" s="87"/>
      <c r="C11" s="87"/>
      <c r="D11" s="87"/>
      <c r="E11" s="88"/>
      <c r="F11" s="13"/>
      <c r="G11" s="106"/>
      <c r="H11" s="107"/>
      <c r="I11" s="107"/>
    </row>
    <row r="12" spans="1:9" ht="13.5" customHeight="1">
      <c r="A12" s="89" t="s">
        <v>13</v>
      </c>
      <c r="B12" s="90"/>
      <c r="C12" s="90"/>
      <c r="D12" s="90"/>
      <c r="E12" s="91"/>
      <c r="F12" s="92" t="s">
        <v>14</v>
      </c>
      <c r="G12" s="14"/>
    </row>
    <row r="13" spans="1:9" ht="51.75" customHeight="1" thickBot="1">
      <c r="A13" s="94" t="s">
        <v>15</v>
      </c>
      <c r="B13" s="95"/>
      <c r="C13" s="95"/>
      <c r="D13" s="95"/>
      <c r="E13" s="96"/>
      <c r="F13" s="93"/>
      <c r="G13" s="14"/>
      <c r="H13" s="15"/>
      <c r="I13" s="15" t="s">
        <v>16</v>
      </c>
    </row>
    <row r="14" spans="1:9" ht="25.5" customHeight="1">
      <c r="A14" s="86" t="s">
        <v>17</v>
      </c>
      <c r="B14" s="87"/>
      <c r="C14" s="87"/>
      <c r="D14" s="87"/>
      <c r="E14" s="88"/>
      <c r="F14" s="97" t="s">
        <v>18</v>
      </c>
      <c r="G14" s="14"/>
    </row>
    <row r="15" spans="1:9" ht="12.75" customHeight="1" thickBot="1">
      <c r="A15" s="94" t="s">
        <v>19</v>
      </c>
      <c r="B15" s="95"/>
      <c r="C15" s="95"/>
      <c r="D15" s="95"/>
      <c r="E15" s="96"/>
      <c r="F15" s="93"/>
      <c r="G15" s="14"/>
    </row>
    <row r="16" spans="1:9" ht="13.5" customHeight="1" thickBot="1">
      <c r="A16" s="1"/>
    </row>
    <row r="17" spans="1:9" s="16" customFormat="1" ht="13.5" customHeight="1" thickBot="1">
      <c r="A17" s="77" t="s">
        <v>20</v>
      </c>
      <c r="B17" s="78"/>
      <c r="C17" s="78"/>
      <c r="D17" s="78"/>
      <c r="E17" s="78"/>
      <c r="F17" s="78"/>
      <c r="G17" s="78"/>
      <c r="H17" s="78"/>
      <c r="I17" s="79"/>
    </row>
    <row r="18" spans="1:9" s="16" customFormat="1" ht="14.25" customHeight="1" thickBot="1">
      <c r="A18" s="80" t="s">
        <v>21</v>
      </c>
      <c r="B18" s="81"/>
      <c r="C18" s="81"/>
      <c r="D18" s="81"/>
      <c r="E18" s="81"/>
      <c r="F18" s="81"/>
      <c r="G18" s="81"/>
      <c r="H18" s="81"/>
      <c r="I18" s="82"/>
    </row>
    <row r="19" spans="1:9" s="16" customFormat="1" ht="13.5" customHeight="1" thickBot="1">
      <c r="A19" s="83"/>
      <c r="B19" s="84"/>
      <c r="C19" s="84"/>
      <c r="D19" s="84"/>
      <c r="E19" s="84"/>
      <c r="F19" s="84"/>
      <c r="G19" s="84"/>
      <c r="H19" s="84"/>
      <c r="I19" s="85"/>
    </row>
    <row r="20" spans="1:9" s="16" customFormat="1" ht="13.5" customHeight="1" thickBot="1">
      <c r="A20" s="77" t="s">
        <v>22</v>
      </c>
      <c r="B20" s="78"/>
      <c r="C20" s="78"/>
      <c r="D20" s="78"/>
      <c r="E20" s="78"/>
      <c r="F20" s="78"/>
      <c r="G20" s="78"/>
      <c r="H20" s="78"/>
      <c r="I20" s="79"/>
    </row>
    <row r="21" spans="1:9" s="16" customFormat="1" ht="13.5" customHeight="1" thickBot="1">
      <c r="A21" s="83"/>
      <c r="B21" s="84"/>
      <c r="C21" s="84"/>
      <c r="D21" s="84"/>
      <c r="E21" s="84"/>
      <c r="F21" s="84"/>
      <c r="G21" s="84"/>
      <c r="H21" s="84"/>
      <c r="I21" s="85"/>
    </row>
    <row r="22" spans="1:9" s="16" customFormat="1" ht="13.5" customHeight="1" thickBot="1">
      <c r="A22" s="83"/>
      <c r="B22" s="84"/>
      <c r="C22" s="84"/>
      <c r="D22" s="84"/>
      <c r="E22" s="84"/>
      <c r="F22" s="84"/>
      <c r="G22" s="84"/>
      <c r="H22" s="84"/>
      <c r="I22" s="85"/>
    </row>
    <row r="23" spans="1:9" s="16" customFormat="1" ht="13.5" customHeight="1" thickBot="1">
      <c r="A23" s="71" t="s">
        <v>23</v>
      </c>
      <c r="B23" s="73" t="s">
        <v>24</v>
      </c>
      <c r="C23" s="74"/>
      <c r="D23" s="74"/>
      <c r="E23" s="74"/>
      <c r="F23" s="74"/>
      <c r="G23" s="74"/>
      <c r="H23" s="74"/>
      <c r="I23" s="75"/>
    </row>
    <row r="24" spans="1:9" s="16" customFormat="1" ht="67.5" customHeight="1" thickBot="1">
      <c r="A24" s="72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6" t="s">
        <v>32</v>
      </c>
      <c r="B26" s="76"/>
      <c r="C26" s="76"/>
      <c r="D26" s="76"/>
      <c r="E26" s="76"/>
      <c r="F26" s="76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4"/>
  <sheetViews>
    <sheetView workbookViewId="0">
      <selection activeCell="D24" sqref="D24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7" width="9.33203125" style="23" hidden="1" customWidth="1"/>
    <col min="8" max="9" width="9.33203125" style="28" hidden="1" customWidth="1"/>
    <col min="10" max="16384" width="9.33203125" style="23"/>
  </cols>
  <sheetData>
    <row r="2" spans="1:9" s="29" customFormat="1" ht="67.5" customHeight="1">
      <c r="A2" s="30" t="s">
        <v>33</v>
      </c>
      <c r="B2" s="31" t="s">
        <v>34</v>
      </c>
      <c r="C2" s="32" t="s">
        <v>35</v>
      </c>
      <c r="D2" s="33" t="s">
        <v>36</v>
      </c>
      <c r="E2" s="34" t="s">
        <v>37</v>
      </c>
      <c r="H2" s="35"/>
      <c r="I2" s="35"/>
    </row>
    <row r="3" spans="1:9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H3" s="40"/>
      <c r="I3" s="40"/>
    </row>
    <row r="4" spans="1:9" ht="55.5" customHeight="1">
      <c r="A4" s="41" t="s">
        <v>40</v>
      </c>
      <c r="B4" s="38" t="s">
        <v>41</v>
      </c>
      <c r="C4" s="125">
        <v>261804</v>
      </c>
      <c r="D4" s="126">
        <v>988993.9</v>
      </c>
      <c r="E4" s="126">
        <v>3777.611877587814</v>
      </c>
      <c r="F4" s="26">
        <f>SUM(C5:C16)</f>
        <v>257333</v>
      </c>
      <c r="G4" s="27">
        <f>SUM(D5:D16)</f>
        <v>924522.6</v>
      </c>
      <c r="H4" s="44">
        <f>F4-C4</f>
        <v>-4471</v>
      </c>
      <c r="I4" s="45">
        <f>G4-D4</f>
        <v>-64471.300000000047</v>
      </c>
    </row>
    <row r="5" spans="1:9" ht="12.75" customHeight="1">
      <c r="A5" s="41" t="s">
        <v>42</v>
      </c>
      <c r="B5" s="38" t="s">
        <v>43</v>
      </c>
      <c r="C5" s="125">
        <v>180</v>
      </c>
      <c r="D5" s="126">
        <v>123.5</v>
      </c>
      <c r="E5" s="126">
        <v>686.11111111111109</v>
      </c>
    </row>
    <row r="6" spans="1:9" ht="12.75" customHeight="1">
      <c r="A6" s="41" t="s">
        <v>44</v>
      </c>
      <c r="B6" s="38" t="s">
        <v>45</v>
      </c>
      <c r="C6" s="125">
        <v>15</v>
      </c>
      <c r="D6" s="126">
        <v>13.2</v>
      </c>
      <c r="E6" s="126">
        <v>880</v>
      </c>
    </row>
    <row r="7" spans="1:9" ht="12.75" customHeight="1">
      <c r="A7" s="41" t="s">
        <v>46</v>
      </c>
      <c r="B7" s="38" t="s">
        <v>47</v>
      </c>
      <c r="C7" s="125">
        <v>435</v>
      </c>
      <c r="D7" s="126">
        <v>455.4</v>
      </c>
      <c r="E7" s="126">
        <v>1046.8965517241379</v>
      </c>
    </row>
    <row r="8" spans="1:9" ht="12.75" customHeight="1">
      <c r="A8" s="41" t="s">
        <v>48</v>
      </c>
      <c r="B8" s="38" t="s">
        <v>49</v>
      </c>
      <c r="C8" s="125">
        <v>13</v>
      </c>
      <c r="D8" s="126">
        <v>15</v>
      </c>
      <c r="E8" s="126">
        <v>1153.8461538461538</v>
      </c>
    </row>
    <row r="9" spans="1:9" ht="12.75" customHeight="1">
      <c r="A9" s="41" t="s">
        <v>50</v>
      </c>
      <c r="B9" s="38" t="s">
        <v>51</v>
      </c>
      <c r="C9" s="125">
        <v>1135</v>
      </c>
      <c r="D9" s="126">
        <v>1430.2</v>
      </c>
      <c r="E9" s="126">
        <v>1260.0881057268723</v>
      </c>
    </row>
    <row r="10" spans="1:9" ht="12.75" customHeight="1">
      <c r="A10" s="41" t="s">
        <v>52</v>
      </c>
      <c r="B10" s="38" t="s">
        <v>53</v>
      </c>
      <c r="C10" s="125">
        <v>98</v>
      </c>
      <c r="D10" s="126">
        <v>131.4</v>
      </c>
      <c r="E10" s="126">
        <v>1340.8163265306123</v>
      </c>
    </row>
    <row r="11" spans="1:9" ht="12.75" customHeight="1">
      <c r="A11" s="41" t="s">
        <v>54</v>
      </c>
      <c r="B11" s="38" t="s">
        <v>55</v>
      </c>
      <c r="C11" s="125">
        <v>43</v>
      </c>
      <c r="D11" s="126">
        <v>62.1</v>
      </c>
      <c r="E11" s="126">
        <v>1444.1860465116279</v>
      </c>
    </row>
    <row r="12" spans="1:9" ht="12.75" customHeight="1">
      <c r="A12" s="41" t="s">
        <v>56</v>
      </c>
      <c r="B12" s="38" t="s">
        <v>57</v>
      </c>
      <c r="C12" s="125">
        <v>172</v>
      </c>
      <c r="D12" s="126">
        <v>292.3</v>
      </c>
      <c r="E12" s="126">
        <v>1699.4186046511627</v>
      </c>
    </row>
    <row r="13" spans="1:9" ht="12.75" customHeight="1">
      <c r="A13" s="41" t="s">
        <v>58</v>
      </c>
      <c r="B13" s="38" t="s">
        <v>59</v>
      </c>
      <c r="C13" s="125">
        <v>112703</v>
      </c>
      <c r="D13" s="126">
        <v>294931.5</v>
      </c>
      <c r="E13" s="126">
        <v>2616.8912983682776</v>
      </c>
    </row>
    <row r="14" spans="1:9" ht="12.75" customHeight="1">
      <c r="A14" s="41" t="s">
        <v>60</v>
      </c>
      <c r="B14" s="38" t="s">
        <v>61</v>
      </c>
      <c r="C14" s="125">
        <v>71222</v>
      </c>
      <c r="D14" s="126">
        <v>252199.6</v>
      </c>
      <c r="E14" s="126">
        <v>3541.0350734323665</v>
      </c>
    </row>
    <row r="15" spans="1:9" ht="12.75" customHeight="1">
      <c r="A15" s="41" t="s">
        <v>62</v>
      </c>
      <c r="B15" s="38" t="s">
        <v>63</v>
      </c>
      <c r="C15" s="125">
        <v>40725</v>
      </c>
      <c r="D15" s="126">
        <v>177754.3</v>
      </c>
      <c r="E15" s="126">
        <v>4364.7464702271336</v>
      </c>
    </row>
    <row r="16" spans="1:9" ht="12.75" customHeight="1">
      <c r="A16" s="41" t="s">
        <v>64</v>
      </c>
      <c r="B16" s="38" t="s">
        <v>65</v>
      </c>
      <c r="C16" s="125">
        <v>30592</v>
      </c>
      <c r="D16" s="126">
        <v>197114.1</v>
      </c>
      <c r="E16" s="126">
        <v>6443.321783472803</v>
      </c>
    </row>
    <row r="17" spans="1:9" ht="12.75" customHeight="1">
      <c r="A17" s="41" t="s">
        <v>66</v>
      </c>
      <c r="B17" s="46" t="s">
        <v>67</v>
      </c>
      <c r="C17" s="125">
        <v>4471</v>
      </c>
      <c r="D17" s="126">
        <v>64471.3</v>
      </c>
      <c r="E17" s="126">
        <v>14419.883694922835</v>
      </c>
    </row>
    <row r="18" spans="1:9" ht="45.75" customHeight="1">
      <c r="A18" s="41" t="s">
        <v>68</v>
      </c>
      <c r="B18" s="46" t="s">
        <v>69</v>
      </c>
      <c r="C18" s="125">
        <v>201142</v>
      </c>
      <c r="D18" s="126">
        <v>793357.2</v>
      </c>
      <c r="E18" s="126">
        <v>3944.2642511260701</v>
      </c>
      <c r="F18" s="26">
        <f>SUM(C18:C23)</f>
        <v>261804</v>
      </c>
      <c r="G18" s="27">
        <f>SUM(D18:D23)</f>
        <v>988993.89999999979</v>
      </c>
      <c r="H18" s="44">
        <f>F18-C4</f>
        <v>0</v>
      </c>
      <c r="I18" s="45">
        <f>G18-D4</f>
        <v>0</v>
      </c>
    </row>
    <row r="19" spans="1:9" ht="14.25" customHeight="1">
      <c r="A19" s="41" t="s">
        <v>70</v>
      </c>
      <c r="B19" s="46" t="s">
        <v>71</v>
      </c>
      <c r="C19" s="125">
        <v>41971</v>
      </c>
      <c r="D19" s="126">
        <v>132262.20000000001</v>
      </c>
      <c r="E19" s="126">
        <v>3151.2758809654288</v>
      </c>
    </row>
    <row r="20" spans="1:9" ht="14.25" customHeight="1">
      <c r="A20" s="41" t="s">
        <v>72</v>
      </c>
      <c r="B20" s="46" t="s">
        <v>73</v>
      </c>
      <c r="C20" s="125">
        <v>11462</v>
      </c>
      <c r="D20" s="126">
        <v>32068.6</v>
      </c>
      <c r="E20" s="126">
        <v>2797.8188797766534</v>
      </c>
    </row>
    <row r="21" spans="1:9" ht="14.25" customHeight="1">
      <c r="A21" s="41" t="s">
        <v>74</v>
      </c>
      <c r="B21" s="46" t="s">
        <v>75</v>
      </c>
      <c r="C21" s="125">
        <v>5706</v>
      </c>
      <c r="D21" s="126">
        <v>21017.200000000001</v>
      </c>
      <c r="E21" s="126">
        <v>3683.3508587451806</v>
      </c>
    </row>
    <row r="22" spans="1:9" ht="14.25" customHeight="1">
      <c r="A22" s="41" t="s">
        <v>76</v>
      </c>
      <c r="B22" s="46" t="s">
        <v>77</v>
      </c>
      <c r="C22" s="125">
        <v>1458</v>
      </c>
      <c r="D22" s="126">
        <v>3602.7</v>
      </c>
      <c r="E22" s="126">
        <v>2470.9876543209875</v>
      </c>
    </row>
    <row r="23" spans="1:9" ht="14.25" customHeight="1">
      <c r="A23" s="41" t="s">
        <v>78</v>
      </c>
      <c r="B23" s="46" t="s">
        <v>79</v>
      </c>
      <c r="C23" s="125">
        <v>65</v>
      </c>
      <c r="D23" s="126">
        <v>6686</v>
      </c>
      <c r="E23" s="126">
        <v>102861.53846153847</v>
      </c>
    </row>
    <row r="24" spans="1:9" ht="42.75" customHeight="1">
      <c r="A24" s="41" t="s">
        <v>80</v>
      </c>
      <c r="B24" s="46" t="s">
        <v>81</v>
      </c>
      <c r="C24" s="125">
        <v>2117</v>
      </c>
      <c r="D24" s="126">
        <v>2578.1999999999998</v>
      </c>
      <c r="E24" s="126">
        <v>1217.8554558337269</v>
      </c>
      <c r="F24" s="26">
        <f>SUM(C24:C26)</f>
        <v>261804</v>
      </c>
      <c r="G24" s="27">
        <f>SUM(D24:D26)</f>
        <v>988993.89999999991</v>
      </c>
      <c r="H24" s="44">
        <f>F24-C4</f>
        <v>0</v>
      </c>
      <c r="I24" s="45">
        <f>G24-D4</f>
        <v>0</v>
      </c>
    </row>
    <row r="25" spans="1:9" ht="11.25" customHeight="1">
      <c r="A25" s="41" t="s">
        <v>82</v>
      </c>
      <c r="B25" s="46" t="s">
        <v>83</v>
      </c>
      <c r="C25" s="125">
        <v>7559</v>
      </c>
      <c r="D25" s="126">
        <v>15821</v>
      </c>
      <c r="E25" s="126">
        <v>2093.0017198042069</v>
      </c>
    </row>
    <row r="26" spans="1:9" ht="11.25" customHeight="1">
      <c r="A26" s="41" t="s">
        <v>84</v>
      </c>
      <c r="B26" s="46" t="s">
        <v>85</v>
      </c>
      <c r="C26" s="125">
        <v>252128</v>
      </c>
      <c r="D26" s="126">
        <v>970594.7</v>
      </c>
      <c r="E26" s="126">
        <v>3849.6109119177559</v>
      </c>
    </row>
    <row r="27" spans="1:9" ht="22.5" customHeight="1">
      <c r="A27" s="41" t="s">
        <v>86</v>
      </c>
      <c r="B27" s="46" t="s">
        <v>87</v>
      </c>
      <c r="C27" s="125">
        <v>53700</v>
      </c>
      <c r="D27" s="126">
        <v>210812.7</v>
      </c>
      <c r="E27" s="126">
        <v>3925.7486033519554</v>
      </c>
    </row>
    <row r="28" spans="1:9" s="49" customFormat="1" ht="22.5" customHeight="1">
      <c r="A28" s="41" t="s">
        <v>88</v>
      </c>
      <c r="B28" s="46" t="s">
        <v>89</v>
      </c>
      <c r="C28" s="127">
        <v>0</v>
      </c>
      <c r="D28" s="128">
        <v>0</v>
      </c>
      <c r="E28" s="128">
        <v>0</v>
      </c>
    </row>
    <row r="29" spans="1:9" s="49" customFormat="1" ht="6.75" customHeight="1">
      <c r="A29" s="50"/>
      <c r="B29" s="51"/>
      <c r="C29" s="52"/>
      <c r="D29" s="53"/>
      <c r="E29" s="53"/>
    </row>
    <row r="30" spans="1:9" ht="11.25" customHeight="1">
      <c r="A30" s="114" t="s">
        <v>90</v>
      </c>
      <c r="B30" s="114"/>
      <c r="C30" s="114"/>
      <c r="D30" s="114"/>
      <c r="E30" s="114"/>
    </row>
    <row r="31" spans="1:9" ht="11.25" customHeight="1">
      <c r="A31" s="114"/>
      <c r="B31" s="114"/>
      <c r="C31" s="114"/>
      <c r="D31" s="114"/>
      <c r="E31" s="114"/>
    </row>
    <row r="32" spans="1:9" ht="40.5" customHeight="1">
      <c r="A32" s="115" t="s">
        <v>91</v>
      </c>
      <c r="B32" s="115"/>
      <c r="C32" s="115"/>
      <c r="D32" s="115" t="s">
        <v>92</v>
      </c>
      <c r="E32" s="115"/>
      <c r="F32" s="115"/>
      <c r="G32" s="115"/>
    </row>
    <row r="34" spans="1:3" ht="22.5" customHeight="1">
      <c r="A34" s="115" t="s">
        <v>93</v>
      </c>
      <c r="B34" s="115"/>
      <c r="C34" s="115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C1" sqref="C1:D1"/>
    </sheetView>
  </sheetViews>
  <sheetFormatPr defaultColWidth="9.33203125" defaultRowHeight="12.75"/>
  <cols>
    <col min="6" max="6" width="12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'5pf'!C4</f>
        <v>261804</v>
      </c>
      <c r="D3" s="1" t="s">
        <v>96</v>
      </c>
      <c r="E3" s="1" t="s">
        <v>97</v>
      </c>
      <c r="F3" s="42">
        <f>SUM('5pf'!C5:C17)</f>
        <v>261804</v>
      </c>
      <c r="G3" t="str">
        <f>IF(F3=C3,"+","-")</f>
        <v>+</v>
      </c>
    </row>
    <row r="4" spans="2:7">
      <c r="B4" s="1" t="s">
        <v>41</v>
      </c>
      <c r="C4" s="42">
        <f>'5pf'!C4</f>
        <v>261804</v>
      </c>
      <c r="D4" s="1" t="s">
        <v>96</v>
      </c>
      <c r="E4" s="1" t="s">
        <v>98</v>
      </c>
      <c r="F4" s="42">
        <f>SUM('5pf'!C18:C23)</f>
        <v>261804</v>
      </c>
      <c r="G4" t="str">
        <f>IF(F4=C4,"+","-")</f>
        <v>+</v>
      </c>
    </row>
    <row r="5" spans="2:7">
      <c r="B5" s="1" t="s">
        <v>41</v>
      </c>
      <c r="C5" s="42">
        <f>'5pf'!C4</f>
        <v>261804</v>
      </c>
      <c r="D5" s="1" t="s">
        <v>96</v>
      </c>
      <c r="E5" s="1" t="s">
        <v>99</v>
      </c>
      <c r="F5" s="42">
        <f>SUM('5pf'!C24:C26)</f>
        <v>261804</v>
      </c>
      <c r="G5" t="str">
        <f>IF(F5=C5,"+","-")</f>
        <v>+</v>
      </c>
    </row>
    <row r="6" spans="2:7">
      <c r="B6" s="1" t="s">
        <v>41</v>
      </c>
      <c r="C6" s="42">
        <f>'5pf'!C4</f>
        <v>261804</v>
      </c>
      <c r="D6" s="1" t="s">
        <v>100</v>
      </c>
      <c r="E6" s="1" t="s">
        <v>87</v>
      </c>
      <c r="F6" s="42">
        <f>'5pf'!C27</f>
        <v>53700</v>
      </c>
      <c r="G6" t="str">
        <f>IF(F6&lt;=C6,"+","-")</f>
        <v>+</v>
      </c>
    </row>
    <row r="7" spans="2:7">
      <c r="B7" s="1" t="s">
        <v>89</v>
      </c>
      <c r="C7" s="42">
        <f>'5pf'!C28</f>
        <v>0</v>
      </c>
      <c r="D7" s="1" t="s">
        <v>96</v>
      </c>
      <c r="E7" s="1" t="s">
        <v>101</v>
      </c>
      <c r="F7" s="42">
        <f>'5pf (раб)'!C28</f>
        <v>0</v>
      </c>
      <c r="G7" t="str">
        <f>IF(F7=C7,"+","-")</f>
        <v>+</v>
      </c>
    </row>
    <row r="8" spans="2:7">
      <c r="B8" s="1" t="s">
        <v>102</v>
      </c>
    </row>
    <row r="9" spans="2:7">
      <c r="B9" s="1" t="s">
        <v>41</v>
      </c>
      <c r="C9" s="43">
        <f>'5pf'!D4</f>
        <v>988993.9</v>
      </c>
      <c r="D9" s="1" t="s">
        <v>96</v>
      </c>
      <c r="E9" s="1" t="s">
        <v>97</v>
      </c>
      <c r="F9" s="43">
        <f>SUM('5pf'!D5:D17)</f>
        <v>988993.9</v>
      </c>
      <c r="G9" t="str">
        <f>IF(F9=C9,"+","-")</f>
        <v>+</v>
      </c>
    </row>
    <row r="10" spans="2:7">
      <c r="B10" s="1" t="s">
        <v>41</v>
      </c>
      <c r="C10" s="43">
        <f>'5pf'!D4</f>
        <v>988993.9</v>
      </c>
      <c r="D10" s="1" t="s">
        <v>96</v>
      </c>
      <c r="E10" s="1" t="s">
        <v>98</v>
      </c>
      <c r="F10" s="43">
        <f>SUM('5pf'!D18:D23)</f>
        <v>988993.89999999979</v>
      </c>
      <c r="G10" t="str">
        <f>IF(F10=C10,"+","-")</f>
        <v>+</v>
      </c>
    </row>
    <row r="11" spans="2:7">
      <c r="B11" s="1" t="s">
        <v>41</v>
      </c>
      <c r="C11" s="43">
        <f>'5pf'!D4</f>
        <v>988993.9</v>
      </c>
      <c r="D11" s="1" t="s">
        <v>96</v>
      </c>
      <c r="E11" s="1" t="s">
        <v>99</v>
      </c>
      <c r="F11" s="43">
        <f>SUM('5pf'!D24:D26)</f>
        <v>988993.89999999991</v>
      </c>
      <c r="G11" t="str">
        <f>IF(F11=C11,"+","-")</f>
        <v>+</v>
      </c>
    </row>
    <row r="12" spans="2:7">
      <c r="B12" s="1" t="s">
        <v>41</v>
      </c>
      <c r="C12" s="43">
        <f>'5pf'!D4</f>
        <v>988993.9</v>
      </c>
      <c r="D12" s="1" t="s">
        <v>100</v>
      </c>
      <c r="E12" s="1" t="s">
        <v>87</v>
      </c>
      <c r="F12" s="43">
        <f>'5pf'!D27</f>
        <v>210812.7</v>
      </c>
      <c r="G12" t="str">
        <f>IF(F12&lt;=C12,"+","-")</f>
        <v>+</v>
      </c>
    </row>
    <row r="13" spans="2:7">
      <c r="B13" s="1" t="s">
        <v>89</v>
      </c>
      <c r="C13" s="43">
        <f>'5pf'!D28</f>
        <v>0</v>
      </c>
      <c r="D13" s="1" t="s">
        <v>96</v>
      </c>
      <c r="E13" s="1" t="s">
        <v>101</v>
      </c>
      <c r="F13" s="43">
        <f>'5pf (раб)'!D28</f>
        <v>0</v>
      </c>
      <c r="G13" t="str">
        <f>IF(F13=C13,"+","-")</f>
        <v>+</v>
      </c>
    </row>
  </sheetData>
  <conditionalFormatting sqref="G3:G13">
    <cfRule type="cellIs" dxfId="3" priority="0" operator="equal">
      <formula>"+"</formula>
    </cfRule>
    <cfRule type="cellIs" dxfId="2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AF65"/>
  <sheetViews>
    <sheetView topLeftCell="A37"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4" t="s">
        <v>103</v>
      </c>
      <c r="B1" s="124"/>
      <c r="C1" s="124"/>
      <c r="D1" s="124"/>
      <c r="E1" s="124"/>
      <c r="F1" s="124"/>
      <c r="G1" s="54"/>
    </row>
    <row r="2" spans="1:32" ht="18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42</v>
      </c>
      <c r="G2" s="122"/>
      <c r="H2" s="122"/>
      <c r="I2" s="121" t="s">
        <v>44</v>
      </c>
      <c r="J2" s="122"/>
      <c r="K2" s="123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6"/>
    </row>
    <row r="3" spans="1:32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  <c r="AF3" s="57"/>
    </row>
    <row r="4" spans="1:32" ht="36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AF4" s="57"/>
    </row>
    <row r="5" spans="1:32" ht="11.25" customHeight="1">
      <c r="A5" s="58" t="s">
        <v>110</v>
      </c>
      <c r="B5" s="58" t="s">
        <v>111</v>
      </c>
      <c r="C5" s="59">
        <v>71912</v>
      </c>
      <c r="D5" s="60">
        <v>309442</v>
      </c>
      <c r="E5" s="61">
        <v>4303.1000000000004</v>
      </c>
      <c r="F5" s="59">
        <v>12</v>
      </c>
      <c r="G5" s="60">
        <v>9.4</v>
      </c>
      <c r="H5" s="60">
        <v>784.9</v>
      </c>
      <c r="I5" s="59">
        <v>5</v>
      </c>
      <c r="J5" s="60">
        <v>4.2</v>
      </c>
      <c r="K5" s="60">
        <v>834</v>
      </c>
      <c r="AF5" s="62"/>
    </row>
    <row r="6" spans="1:32" ht="11.25" customHeight="1">
      <c r="A6" s="58" t="s">
        <v>112</v>
      </c>
      <c r="B6" s="58" t="s">
        <v>113</v>
      </c>
      <c r="C6" s="59">
        <v>14860</v>
      </c>
      <c r="D6" s="60">
        <v>53802.5</v>
      </c>
      <c r="E6" s="61">
        <v>3620.6</v>
      </c>
      <c r="F6" s="59">
        <v>10</v>
      </c>
      <c r="G6" s="60">
        <v>6.3</v>
      </c>
      <c r="H6" s="60">
        <v>627.9</v>
      </c>
      <c r="I6" s="59">
        <v>0</v>
      </c>
      <c r="J6" s="60">
        <v>0</v>
      </c>
      <c r="K6" s="60">
        <v>0</v>
      </c>
      <c r="AF6" s="62"/>
    </row>
    <row r="7" spans="1:32" ht="11.25" customHeight="1">
      <c r="A7" s="58" t="s">
        <v>114</v>
      </c>
      <c r="B7" s="58" t="s">
        <v>115</v>
      </c>
      <c r="C7" s="59">
        <v>20924</v>
      </c>
      <c r="D7" s="60">
        <v>74172.600000000006</v>
      </c>
      <c r="E7" s="61">
        <v>3544.9</v>
      </c>
      <c r="F7" s="59">
        <v>22</v>
      </c>
      <c r="G7" s="60">
        <v>12.6</v>
      </c>
      <c r="H7" s="60">
        <v>570.79999999999995</v>
      </c>
      <c r="I7" s="59">
        <v>0</v>
      </c>
      <c r="J7" s="60">
        <v>0</v>
      </c>
      <c r="K7" s="60">
        <v>0</v>
      </c>
      <c r="AF7" s="62"/>
    </row>
    <row r="8" spans="1:32" ht="11.25" customHeight="1">
      <c r="A8" s="58" t="s">
        <v>116</v>
      </c>
      <c r="B8" s="58" t="s">
        <v>117</v>
      </c>
      <c r="C8" s="59">
        <v>19924</v>
      </c>
      <c r="D8" s="60">
        <v>70667.3</v>
      </c>
      <c r="E8" s="61">
        <v>3546.8</v>
      </c>
      <c r="F8" s="59">
        <v>24</v>
      </c>
      <c r="G8" s="60">
        <v>17</v>
      </c>
      <c r="H8" s="60">
        <v>706.6</v>
      </c>
      <c r="I8" s="59">
        <v>0</v>
      </c>
      <c r="J8" s="60">
        <v>0</v>
      </c>
      <c r="K8" s="60">
        <v>0</v>
      </c>
      <c r="AF8" s="62"/>
    </row>
    <row r="9" spans="1:32" ht="11.25" customHeight="1">
      <c r="A9" s="58" t="s">
        <v>118</v>
      </c>
      <c r="B9" s="58" t="s">
        <v>119</v>
      </c>
      <c r="C9" s="59">
        <v>32200</v>
      </c>
      <c r="D9" s="60">
        <v>116244.4</v>
      </c>
      <c r="E9" s="61">
        <v>3610.1</v>
      </c>
      <c r="F9" s="59">
        <v>46</v>
      </c>
      <c r="G9" s="60">
        <v>30.9</v>
      </c>
      <c r="H9" s="60">
        <v>671.1</v>
      </c>
      <c r="I9" s="59">
        <v>8</v>
      </c>
      <c r="J9" s="60">
        <v>7.1</v>
      </c>
      <c r="K9" s="60">
        <v>883.8</v>
      </c>
      <c r="AF9" s="62"/>
    </row>
    <row r="10" spans="1:32" ht="11.25" customHeight="1">
      <c r="A10" s="58" t="s">
        <v>120</v>
      </c>
      <c r="B10" s="58" t="s">
        <v>121</v>
      </c>
      <c r="C10" s="59">
        <v>22711</v>
      </c>
      <c r="D10" s="60">
        <v>80345.2</v>
      </c>
      <c r="E10" s="61">
        <v>3537.7</v>
      </c>
      <c r="F10" s="59">
        <v>38</v>
      </c>
      <c r="G10" s="60">
        <v>28.3</v>
      </c>
      <c r="H10" s="60">
        <v>744.2</v>
      </c>
      <c r="I10" s="59">
        <v>2</v>
      </c>
      <c r="J10" s="60">
        <v>1.9</v>
      </c>
      <c r="K10" s="60">
        <v>967</v>
      </c>
      <c r="AF10" s="62"/>
    </row>
    <row r="11" spans="1:32" ht="11.25" customHeight="1">
      <c r="A11" s="58" t="s">
        <v>122</v>
      </c>
      <c r="B11" s="58" t="s">
        <v>123</v>
      </c>
      <c r="C11" s="59">
        <v>31109</v>
      </c>
      <c r="D11" s="60">
        <v>111390.6</v>
      </c>
      <c r="E11" s="61">
        <v>3580.7</v>
      </c>
      <c r="F11" s="59">
        <v>8</v>
      </c>
      <c r="G11" s="60">
        <v>5.3</v>
      </c>
      <c r="H11" s="60">
        <v>660.5</v>
      </c>
      <c r="I11" s="59">
        <v>0</v>
      </c>
      <c r="J11" s="60">
        <v>0</v>
      </c>
      <c r="K11" s="60">
        <v>0</v>
      </c>
      <c r="AF11" s="62"/>
    </row>
    <row r="12" spans="1:32" ht="11.25" customHeight="1">
      <c r="A12" s="58" t="s">
        <v>124</v>
      </c>
      <c r="B12" s="58" t="s">
        <v>125</v>
      </c>
      <c r="C12" s="59">
        <v>48164</v>
      </c>
      <c r="D12" s="60">
        <v>172929.4</v>
      </c>
      <c r="E12" s="61">
        <v>3590.4</v>
      </c>
      <c r="F12" s="59">
        <v>20</v>
      </c>
      <c r="G12" s="60">
        <v>13.9</v>
      </c>
      <c r="H12" s="60">
        <v>694.2</v>
      </c>
      <c r="I12" s="59">
        <v>0</v>
      </c>
      <c r="J12" s="60">
        <v>0</v>
      </c>
      <c r="K12" s="60">
        <v>0</v>
      </c>
      <c r="AF12" s="62"/>
    </row>
    <row r="13" spans="1:32" ht="11.25" customHeight="1">
      <c r="A13" s="118" t="s">
        <v>126</v>
      </c>
      <c r="B13" s="119"/>
      <c r="C13" s="59">
        <v>261804</v>
      </c>
      <c r="D13" s="60">
        <v>988993.9</v>
      </c>
      <c r="E13" s="61">
        <v>3777.6</v>
      </c>
      <c r="F13" s="59">
        <v>180</v>
      </c>
      <c r="G13" s="60">
        <v>123.5</v>
      </c>
      <c r="H13" s="60">
        <v>686.3</v>
      </c>
      <c r="I13" s="59">
        <v>15</v>
      </c>
      <c r="J13" s="60">
        <v>13.2</v>
      </c>
      <c r="K13" s="60">
        <v>878.3</v>
      </c>
    </row>
    <row r="15" spans="1:32" ht="21" customHeight="1">
      <c r="A15" s="116" t="s">
        <v>104</v>
      </c>
      <c r="B15" s="116" t="s">
        <v>105</v>
      </c>
      <c r="C15" s="121" t="s">
        <v>46</v>
      </c>
      <c r="D15" s="122"/>
      <c r="E15" s="122"/>
      <c r="F15" s="121" t="s">
        <v>48</v>
      </c>
      <c r="G15" s="122"/>
      <c r="H15" s="122"/>
      <c r="I15" s="121" t="s">
        <v>50</v>
      </c>
      <c r="J15" s="122"/>
      <c r="K15" s="123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2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28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28" ht="11.25" customHeight="1">
      <c r="A18" s="58" t="s">
        <v>110</v>
      </c>
      <c r="B18" s="58" t="s">
        <v>111</v>
      </c>
      <c r="C18" s="59">
        <v>60</v>
      </c>
      <c r="D18" s="60">
        <v>62.8</v>
      </c>
      <c r="E18" s="60">
        <v>1047.0999999999999</v>
      </c>
      <c r="F18" s="59">
        <v>5</v>
      </c>
      <c r="G18" s="60">
        <v>5.9</v>
      </c>
      <c r="H18" s="60">
        <v>1174.4000000000001</v>
      </c>
      <c r="I18" s="59">
        <v>275</v>
      </c>
      <c r="J18" s="60">
        <v>346.6</v>
      </c>
      <c r="K18" s="60">
        <v>1260.2</v>
      </c>
    </row>
    <row r="19" spans="1:28" ht="11.25" customHeight="1">
      <c r="A19" s="58" t="s">
        <v>112</v>
      </c>
      <c r="B19" s="58" t="s">
        <v>113</v>
      </c>
      <c r="C19" s="59">
        <v>33</v>
      </c>
      <c r="D19" s="60">
        <v>34.6</v>
      </c>
      <c r="E19" s="60">
        <v>1048.5</v>
      </c>
      <c r="F19" s="59">
        <v>4</v>
      </c>
      <c r="G19" s="60">
        <v>4.5</v>
      </c>
      <c r="H19" s="60">
        <v>1113.8</v>
      </c>
      <c r="I19" s="59">
        <v>92</v>
      </c>
      <c r="J19" s="60">
        <v>115.9</v>
      </c>
      <c r="K19" s="60">
        <v>1260.2</v>
      </c>
    </row>
    <row r="20" spans="1:28" ht="11.25" customHeight="1">
      <c r="A20" s="58" t="s">
        <v>114</v>
      </c>
      <c r="B20" s="58" t="s">
        <v>115</v>
      </c>
      <c r="C20" s="59">
        <v>36</v>
      </c>
      <c r="D20" s="60">
        <v>37.700000000000003</v>
      </c>
      <c r="E20" s="60">
        <v>1046.5</v>
      </c>
      <c r="F20" s="59">
        <v>2</v>
      </c>
      <c r="G20" s="60">
        <v>2.2999999999999998</v>
      </c>
      <c r="H20" s="60">
        <v>1150</v>
      </c>
      <c r="I20" s="59">
        <v>72</v>
      </c>
      <c r="J20" s="60">
        <v>90.7</v>
      </c>
      <c r="K20" s="60">
        <v>1259.9000000000001</v>
      </c>
    </row>
    <row r="21" spans="1:28" ht="11.25" customHeight="1">
      <c r="A21" s="58" t="s">
        <v>116</v>
      </c>
      <c r="B21" s="58" t="s">
        <v>117</v>
      </c>
      <c r="C21" s="59">
        <v>29</v>
      </c>
      <c r="D21" s="60">
        <v>30.3</v>
      </c>
      <c r="E21" s="60">
        <v>1046.5</v>
      </c>
      <c r="F21" s="59">
        <v>2</v>
      </c>
      <c r="G21" s="60">
        <v>2.4</v>
      </c>
      <c r="H21" s="60">
        <v>1200</v>
      </c>
      <c r="I21" s="59">
        <v>91</v>
      </c>
      <c r="J21" s="60">
        <v>114.7</v>
      </c>
      <c r="K21" s="60">
        <v>1260.7</v>
      </c>
    </row>
    <row r="22" spans="1:28" ht="11.25" customHeight="1">
      <c r="A22" s="58" t="s">
        <v>118</v>
      </c>
      <c r="B22" s="58" t="s">
        <v>119</v>
      </c>
      <c r="C22" s="59">
        <v>60</v>
      </c>
      <c r="D22" s="60">
        <v>62.8</v>
      </c>
      <c r="E22" s="60">
        <v>1047.0999999999999</v>
      </c>
      <c r="F22" s="59">
        <v>0</v>
      </c>
      <c r="G22" s="60">
        <v>0</v>
      </c>
      <c r="H22" s="60">
        <v>0</v>
      </c>
      <c r="I22" s="59">
        <v>132</v>
      </c>
      <c r="J22" s="60">
        <v>166.3</v>
      </c>
      <c r="K22" s="60">
        <v>1259.9000000000001</v>
      </c>
    </row>
    <row r="23" spans="1:28" ht="11.25" customHeight="1">
      <c r="A23" s="58" t="s">
        <v>120</v>
      </c>
      <c r="B23" s="58" t="s">
        <v>121</v>
      </c>
      <c r="C23" s="59">
        <v>67</v>
      </c>
      <c r="D23" s="60">
        <v>70.099999999999994</v>
      </c>
      <c r="E23" s="60">
        <v>1047</v>
      </c>
      <c r="F23" s="59">
        <v>0</v>
      </c>
      <c r="G23" s="60">
        <v>0</v>
      </c>
      <c r="H23" s="60">
        <v>0</v>
      </c>
      <c r="I23" s="59">
        <v>127</v>
      </c>
      <c r="J23" s="60">
        <v>160</v>
      </c>
      <c r="K23" s="60">
        <v>1259.8</v>
      </c>
    </row>
    <row r="24" spans="1:28" ht="11.25" customHeight="1">
      <c r="A24" s="58" t="s">
        <v>122</v>
      </c>
      <c r="B24" s="58" t="s">
        <v>123</v>
      </c>
      <c r="C24" s="59">
        <v>69</v>
      </c>
      <c r="D24" s="60">
        <v>72.2</v>
      </c>
      <c r="E24" s="60">
        <v>1046.5</v>
      </c>
      <c r="F24" s="59">
        <v>0</v>
      </c>
      <c r="G24" s="60">
        <v>0</v>
      </c>
      <c r="H24" s="60">
        <v>0</v>
      </c>
      <c r="I24" s="59">
        <v>133</v>
      </c>
      <c r="J24" s="60">
        <v>167.7</v>
      </c>
      <c r="K24" s="60">
        <v>1261</v>
      </c>
    </row>
    <row r="25" spans="1:28" ht="11.25" customHeight="1">
      <c r="A25" s="58" t="s">
        <v>124</v>
      </c>
      <c r="B25" s="58" t="s">
        <v>125</v>
      </c>
      <c r="C25" s="59">
        <v>81</v>
      </c>
      <c r="D25" s="60">
        <v>84.8</v>
      </c>
      <c r="E25" s="60">
        <v>1046.5</v>
      </c>
      <c r="F25" s="59">
        <v>0</v>
      </c>
      <c r="G25" s="60">
        <v>0</v>
      </c>
      <c r="H25" s="60">
        <v>0</v>
      </c>
      <c r="I25" s="59">
        <v>213</v>
      </c>
      <c r="J25" s="60">
        <v>268.2</v>
      </c>
      <c r="K25" s="60">
        <v>1259.4000000000001</v>
      </c>
    </row>
    <row r="26" spans="1:28" ht="11.25" customHeight="1">
      <c r="A26" s="118" t="s">
        <v>126</v>
      </c>
      <c r="B26" s="119"/>
      <c r="C26" s="59">
        <v>435</v>
      </c>
      <c r="D26" s="60">
        <v>455.4</v>
      </c>
      <c r="E26" s="60">
        <v>1046.9000000000001</v>
      </c>
      <c r="F26" s="59">
        <v>13</v>
      </c>
      <c r="G26" s="60">
        <v>15</v>
      </c>
      <c r="H26" s="60">
        <v>1155.9000000000001</v>
      </c>
      <c r="I26" s="59">
        <v>1135</v>
      </c>
      <c r="J26" s="60">
        <v>1430.2</v>
      </c>
      <c r="K26" s="60">
        <v>1260.0999999999999</v>
      </c>
    </row>
    <row r="28" spans="1:28" ht="20.25" customHeight="1">
      <c r="A28" s="116" t="s">
        <v>104</v>
      </c>
      <c r="B28" s="116" t="s">
        <v>105</v>
      </c>
      <c r="C28" s="121" t="s">
        <v>52</v>
      </c>
      <c r="D28" s="122"/>
      <c r="E28" s="122"/>
      <c r="F28" s="121" t="s">
        <v>54</v>
      </c>
      <c r="G28" s="122"/>
      <c r="H28" s="122"/>
      <c r="I28" s="121" t="s">
        <v>56</v>
      </c>
      <c r="J28" s="122"/>
      <c r="K28" s="123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:28" ht="12.75" customHeight="1">
      <c r="A29" s="120"/>
      <c r="B29" s="120"/>
      <c r="C29" s="116" t="s">
        <v>107</v>
      </c>
      <c r="D29" s="116" t="s">
        <v>108</v>
      </c>
      <c r="E29" s="116" t="s">
        <v>109</v>
      </c>
      <c r="F29" s="116" t="s">
        <v>107</v>
      </c>
      <c r="G29" s="116" t="s">
        <v>108</v>
      </c>
      <c r="H29" s="116" t="s">
        <v>109</v>
      </c>
      <c r="I29" s="116" t="s">
        <v>107</v>
      </c>
      <c r="J29" s="116" t="s">
        <v>108</v>
      </c>
      <c r="K29" s="116" t="s">
        <v>109</v>
      </c>
    </row>
    <row r="30" spans="1:28" ht="43.5" customHeight="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28" ht="11.25" customHeight="1">
      <c r="A31" s="58" t="s">
        <v>110</v>
      </c>
      <c r="B31" s="58" t="s">
        <v>111</v>
      </c>
      <c r="C31" s="59">
        <v>29</v>
      </c>
      <c r="D31" s="60">
        <v>38.799999999999997</v>
      </c>
      <c r="E31" s="60">
        <v>1338.7</v>
      </c>
      <c r="F31" s="59">
        <v>14</v>
      </c>
      <c r="G31" s="60">
        <v>20.2</v>
      </c>
      <c r="H31" s="60">
        <v>1441.1</v>
      </c>
      <c r="I31" s="59">
        <v>51</v>
      </c>
      <c r="J31" s="60">
        <v>86.9</v>
      </c>
      <c r="K31" s="60">
        <v>1703</v>
      </c>
    </row>
    <row r="32" spans="1:28" ht="11.25" customHeight="1">
      <c r="A32" s="58" t="s">
        <v>112</v>
      </c>
      <c r="B32" s="58" t="s">
        <v>113</v>
      </c>
      <c r="C32" s="59">
        <v>13</v>
      </c>
      <c r="D32" s="60">
        <v>17.399999999999999</v>
      </c>
      <c r="E32" s="60">
        <v>1341.5</v>
      </c>
      <c r="F32" s="59">
        <v>2</v>
      </c>
      <c r="G32" s="60">
        <v>3</v>
      </c>
      <c r="H32" s="60">
        <v>1488.7</v>
      </c>
      <c r="I32" s="59">
        <v>12</v>
      </c>
      <c r="J32" s="60">
        <v>21.2</v>
      </c>
      <c r="K32" s="60">
        <v>1765.3</v>
      </c>
    </row>
    <row r="33" spans="1:28" ht="11.25" customHeight="1">
      <c r="A33" s="58" t="s">
        <v>114</v>
      </c>
      <c r="B33" s="58" t="s">
        <v>115</v>
      </c>
      <c r="C33" s="59">
        <v>5</v>
      </c>
      <c r="D33" s="60">
        <v>6.7</v>
      </c>
      <c r="E33" s="60">
        <v>1337.8</v>
      </c>
      <c r="F33" s="59">
        <v>0</v>
      </c>
      <c r="G33" s="60">
        <v>0</v>
      </c>
      <c r="H33" s="60">
        <v>0</v>
      </c>
      <c r="I33" s="59">
        <v>4</v>
      </c>
      <c r="J33" s="60">
        <v>7.3</v>
      </c>
      <c r="K33" s="60">
        <v>1834.1</v>
      </c>
    </row>
    <row r="34" spans="1:28" ht="11.25" customHeight="1">
      <c r="A34" s="58" t="s">
        <v>116</v>
      </c>
      <c r="B34" s="58" t="s">
        <v>117</v>
      </c>
      <c r="C34" s="59">
        <v>8</v>
      </c>
      <c r="D34" s="60">
        <v>10.7</v>
      </c>
      <c r="E34" s="60">
        <v>1341</v>
      </c>
      <c r="F34" s="59">
        <v>3</v>
      </c>
      <c r="G34" s="60">
        <v>4.4000000000000004</v>
      </c>
      <c r="H34" s="60">
        <v>1466.5</v>
      </c>
      <c r="I34" s="59">
        <v>13</v>
      </c>
      <c r="J34" s="60">
        <v>22.1</v>
      </c>
      <c r="K34" s="60">
        <v>1697.8</v>
      </c>
    </row>
    <row r="35" spans="1:28" ht="11.25" customHeight="1">
      <c r="A35" s="58" t="s">
        <v>118</v>
      </c>
      <c r="B35" s="58" t="s">
        <v>119</v>
      </c>
      <c r="C35" s="59">
        <v>18</v>
      </c>
      <c r="D35" s="60">
        <v>24.3</v>
      </c>
      <c r="E35" s="60">
        <v>1350.1</v>
      </c>
      <c r="F35" s="59">
        <v>7</v>
      </c>
      <c r="G35" s="60">
        <v>10</v>
      </c>
      <c r="H35" s="60">
        <v>1432.1</v>
      </c>
      <c r="I35" s="59">
        <v>21</v>
      </c>
      <c r="J35" s="60">
        <v>34.6</v>
      </c>
      <c r="K35" s="60">
        <v>1648.1</v>
      </c>
    </row>
    <row r="36" spans="1:28" ht="11.25" customHeight="1">
      <c r="A36" s="58" t="s">
        <v>120</v>
      </c>
      <c r="B36" s="58" t="s">
        <v>121</v>
      </c>
      <c r="C36" s="59">
        <v>8</v>
      </c>
      <c r="D36" s="60">
        <v>10.8</v>
      </c>
      <c r="E36" s="60">
        <v>1345.4</v>
      </c>
      <c r="F36" s="59">
        <v>6</v>
      </c>
      <c r="G36" s="60">
        <v>8.8000000000000007</v>
      </c>
      <c r="H36" s="60">
        <v>1468.9</v>
      </c>
      <c r="I36" s="59">
        <v>32</v>
      </c>
      <c r="J36" s="60">
        <v>52.8</v>
      </c>
      <c r="K36" s="60">
        <v>1649.9</v>
      </c>
    </row>
    <row r="37" spans="1:28" ht="11.25" customHeight="1">
      <c r="A37" s="58" t="s">
        <v>122</v>
      </c>
      <c r="B37" s="58" t="s">
        <v>123</v>
      </c>
      <c r="C37" s="59">
        <v>7</v>
      </c>
      <c r="D37" s="60">
        <v>9.3000000000000007</v>
      </c>
      <c r="E37" s="60">
        <v>1324.9</v>
      </c>
      <c r="F37" s="59">
        <v>3</v>
      </c>
      <c r="G37" s="60">
        <v>4.4000000000000004</v>
      </c>
      <c r="H37" s="60">
        <v>1453.9</v>
      </c>
      <c r="I37" s="59">
        <v>18</v>
      </c>
      <c r="J37" s="60">
        <v>30.1</v>
      </c>
      <c r="K37" s="60">
        <v>1671</v>
      </c>
    </row>
    <row r="38" spans="1:28" ht="11.25" customHeight="1">
      <c r="A38" s="58" t="s">
        <v>124</v>
      </c>
      <c r="B38" s="58" t="s">
        <v>125</v>
      </c>
      <c r="C38" s="59">
        <v>10</v>
      </c>
      <c r="D38" s="60">
        <v>13.4</v>
      </c>
      <c r="E38" s="60">
        <v>1339.8</v>
      </c>
      <c r="F38" s="59">
        <v>8</v>
      </c>
      <c r="G38" s="60">
        <v>11.4</v>
      </c>
      <c r="H38" s="60">
        <v>1424.1</v>
      </c>
      <c r="I38" s="59">
        <v>21</v>
      </c>
      <c r="J38" s="60">
        <v>37.4</v>
      </c>
      <c r="K38" s="60">
        <v>1781.8</v>
      </c>
    </row>
    <row r="39" spans="1:28" ht="11.25" customHeight="1">
      <c r="A39" s="118" t="s">
        <v>126</v>
      </c>
      <c r="B39" s="119"/>
      <c r="C39" s="59">
        <v>98</v>
      </c>
      <c r="D39" s="60">
        <v>131.4</v>
      </c>
      <c r="E39" s="60">
        <v>1341</v>
      </c>
      <c r="F39" s="59">
        <v>43</v>
      </c>
      <c r="G39" s="60">
        <v>62.1</v>
      </c>
      <c r="H39" s="60">
        <v>1445.2</v>
      </c>
      <c r="I39" s="59">
        <v>172</v>
      </c>
      <c r="J39" s="60">
        <v>292.3</v>
      </c>
      <c r="K39" s="60">
        <v>1699.7</v>
      </c>
    </row>
    <row r="41" spans="1:28" ht="21" customHeight="1">
      <c r="A41" s="116" t="s">
        <v>104</v>
      </c>
      <c r="B41" s="116" t="s">
        <v>105</v>
      </c>
      <c r="C41" s="121" t="s">
        <v>58</v>
      </c>
      <c r="D41" s="122"/>
      <c r="E41" s="122"/>
      <c r="F41" s="121" t="s">
        <v>60</v>
      </c>
      <c r="G41" s="122"/>
      <c r="H41" s="122"/>
      <c r="I41" s="121" t="s">
        <v>62</v>
      </c>
      <c r="J41" s="122"/>
      <c r="K41" s="123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:28" ht="12.75" customHeight="1">
      <c r="A42" s="120"/>
      <c r="B42" s="120"/>
      <c r="C42" s="116" t="s">
        <v>107</v>
      </c>
      <c r="D42" s="116" t="s">
        <v>108</v>
      </c>
      <c r="E42" s="116" t="s">
        <v>109</v>
      </c>
      <c r="F42" s="116" t="s">
        <v>107</v>
      </c>
      <c r="G42" s="116" t="s">
        <v>108</v>
      </c>
      <c r="H42" s="116" t="s">
        <v>109</v>
      </c>
      <c r="I42" s="116" t="s">
        <v>107</v>
      </c>
      <c r="J42" s="116" t="s">
        <v>108</v>
      </c>
      <c r="K42" s="116" t="s">
        <v>109</v>
      </c>
    </row>
    <row r="43" spans="1:28" ht="40.5" customHeight="1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</row>
    <row r="44" spans="1:28" ht="11.25" customHeight="1">
      <c r="A44" s="58" t="s">
        <v>110</v>
      </c>
      <c r="B44" s="58" t="s">
        <v>111</v>
      </c>
      <c r="C44" s="59">
        <v>26570</v>
      </c>
      <c r="D44" s="60">
        <v>69552.2</v>
      </c>
      <c r="E44" s="60">
        <v>2617.6999999999998</v>
      </c>
      <c r="F44" s="59">
        <v>17765</v>
      </c>
      <c r="G44" s="60">
        <v>62984.3</v>
      </c>
      <c r="H44" s="60">
        <v>3545.4</v>
      </c>
      <c r="I44" s="59">
        <v>11252</v>
      </c>
      <c r="J44" s="60">
        <v>49646</v>
      </c>
      <c r="K44" s="60">
        <v>4412.2</v>
      </c>
    </row>
    <row r="45" spans="1:28" ht="11.25" customHeight="1">
      <c r="A45" s="58" t="s">
        <v>112</v>
      </c>
      <c r="B45" s="58" t="s">
        <v>113</v>
      </c>
      <c r="C45" s="59">
        <v>6342</v>
      </c>
      <c r="D45" s="60">
        <v>16685.099999999999</v>
      </c>
      <c r="E45" s="60">
        <v>2630.9</v>
      </c>
      <c r="F45" s="59">
        <v>4413</v>
      </c>
      <c r="G45" s="60">
        <v>15525.9</v>
      </c>
      <c r="H45" s="60">
        <v>3518.2</v>
      </c>
      <c r="I45" s="59">
        <v>2323</v>
      </c>
      <c r="J45" s="60">
        <v>10104.299999999999</v>
      </c>
      <c r="K45" s="60">
        <v>4349.7</v>
      </c>
    </row>
    <row r="46" spans="1:28" ht="11.25" customHeight="1">
      <c r="A46" s="58" t="s">
        <v>114</v>
      </c>
      <c r="B46" s="58" t="s">
        <v>115</v>
      </c>
      <c r="C46" s="59">
        <v>9420</v>
      </c>
      <c r="D46" s="60">
        <v>24640.799999999999</v>
      </c>
      <c r="E46" s="60">
        <v>2615.8000000000002</v>
      </c>
      <c r="F46" s="59">
        <v>6319</v>
      </c>
      <c r="G46" s="60">
        <v>22351</v>
      </c>
      <c r="H46" s="60">
        <v>3537.1</v>
      </c>
      <c r="I46" s="59">
        <v>3196</v>
      </c>
      <c r="J46" s="60">
        <v>13926.6</v>
      </c>
      <c r="K46" s="60">
        <v>4357.5</v>
      </c>
    </row>
    <row r="47" spans="1:28" ht="11.25" customHeight="1">
      <c r="A47" s="58" t="s">
        <v>116</v>
      </c>
      <c r="B47" s="58" t="s">
        <v>117</v>
      </c>
      <c r="C47" s="59">
        <v>8949</v>
      </c>
      <c r="D47" s="60">
        <v>23503.3</v>
      </c>
      <c r="E47" s="60">
        <v>2626.4</v>
      </c>
      <c r="F47" s="59">
        <v>5854</v>
      </c>
      <c r="G47" s="60">
        <v>20731.2</v>
      </c>
      <c r="H47" s="60">
        <v>3541.4</v>
      </c>
      <c r="I47" s="59">
        <v>3185</v>
      </c>
      <c r="J47" s="60">
        <v>13848.6</v>
      </c>
      <c r="K47" s="60">
        <v>4348.1000000000004</v>
      </c>
    </row>
    <row r="48" spans="1:28" ht="11.25" customHeight="1">
      <c r="A48" s="58" t="s">
        <v>118</v>
      </c>
      <c r="B48" s="58" t="s">
        <v>119</v>
      </c>
      <c r="C48" s="59">
        <v>13912</v>
      </c>
      <c r="D48" s="60">
        <v>36569.699999999997</v>
      </c>
      <c r="E48" s="60">
        <v>2628.6</v>
      </c>
      <c r="F48" s="59">
        <v>9276</v>
      </c>
      <c r="G48" s="60">
        <v>32837.699999999997</v>
      </c>
      <c r="H48" s="60">
        <v>3540.1</v>
      </c>
      <c r="I48" s="59">
        <v>5460</v>
      </c>
      <c r="J48" s="60">
        <v>23745.1</v>
      </c>
      <c r="K48" s="60">
        <v>4348.8999999999996</v>
      </c>
    </row>
    <row r="49" spans="1:28" ht="11.25" customHeight="1">
      <c r="A49" s="58" t="s">
        <v>120</v>
      </c>
      <c r="B49" s="58" t="s">
        <v>121</v>
      </c>
      <c r="C49" s="59">
        <v>10246</v>
      </c>
      <c r="D49" s="60">
        <v>26876.6</v>
      </c>
      <c r="E49" s="60">
        <v>2623.1</v>
      </c>
      <c r="F49" s="59">
        <v>6961</v>
      </c>
      <c r="G49" s="60">
        <v>24645.9</v>
      </c>
      <c r="H49" s="60">
        <v>3540.6</v>
      </c>
      <c r="I49" s="59">
        <v>3186</v>
      </c>
      <c r="J49" s="60">
        <v>13814.5</v>
      </c>
      <c r="K49" s="60">
        <v>4336</v>
      </c>
    </row>
    <row r="50" spans="1:28" ht="11.25" customHeight="1">
      <c r="A50" s="58" t="s">
        <v>122</v>
      </c>
      <c r="B50" s="58" t="s">
        <v>123</v>
      </c>
      <c r="C50" s="59">
        <v>14112</v>
      </c>
      <c r="D50" s="60">
        <v>36883.699999999997</v>
      </c>
      <c r="E50" s="60">
        <v>2613.6</v>
      </c>
      <c r="F50" s="59">
        <v>8692</v>
      </c>
      <c r="G50" s="60">
        <v>30738.5</v>
      </c>
      <c r="H50" s="60">
        <v>3536.4</v>
      </c>
      <c r="I50" s="59">
        <v>4869</v>
      </c>
      <c r="J50" s="60">
        <v>21128</v>
      </c>
      <c r="K50" s="60">
        <v>4339.3</v>
      </c>
    </row>
    <row r="51" spans="1:28" ht="11.25" customHeight="1">
      <c r="A51" s="58" t="s">
        <v>124</v>
      </c>
      <c r="B51" s="58" t="s">
        <v>125</v>
      </c>
      <c r="C51" s="59">
        <v>23153</v>
      </c>
      <c r="D51" s="60">
        <v>60220</v>
      </c>
      <c r="E51" s="60">
        <v>2601</v>
      </c>
      <c r="F51" s="59">
        <v>11942</v>
      </c>
      <c r="G51" s="60">
        <v>42385.2</v>
      </c>
      <c r="H51" s="60">
        <v>3549.3</v>
      </c>
      <c r="I51" s="59">
        <v>7254</v>
      </c>
      <c r="J51" s="60">
        <v>31541.200000000001</v>
      </c>
      <c r="K51" s="60">
        <v>4348.1000000000004</v>
      </c>
    </row>
    <row r="52" spans="1:28" ht="11.25" customHeight="1">
      <c r="A52" s="118" t="s">
        <v>126</v>
      </c>
      <c r="B52" s="119"/>
      <c r="C52" s="59">
        <v>112704</v>
      </c>
      <c r="D52" s="60">
        <v>294931.40000000002</v>
      </c>
      <c r="E52" s="60">
        <v>2616.9</v>
      </c>
      <c r="F52" s="59">
        <v>71222</v>
      </c>
      <c r="G52" s="60">
        <v>252199.6</v>
      </c>
      <c r="H52" s="60">
        <v>3541</v>
      </c>
      <c r="I52" s="59">
        <v>40725</v>
      </c>
      <c r="J52" s="60">
        <v>177754.3</v>
      </c>
      <c r="K52" s="60">
        <v>4364.7</v>
      </c>
    </row>
    <row r="54" spans="1:28" ht="19.5" customHeight="1">
      <c r="A54" s="116" t="s">
        <v>104</v>
      </c>
      <c r="B54" s="116" t="s">
        <v>105</v>
      </c>
      <c r="C54" s="121" t="s">
        <v>64</v>
      </c>
      <c r="D54" s="122"/>
      <c r="E54" s="122"/>
      <c r="F54" s="121" t="s">
        <v>66</v>
      </c>
      <c r="G54" s="122"/>
      <c r="H54" s="123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:28" ht="12.75" customHeight="1">
      <c r="A55" s="120"/>
      <c r="B55" s="120"/>
      <c r="C55" s="116" t="s">
        <v>107</v>
      </c>
      <c r="D55" s="116" t="s">
        <v>108</v>
      </c>
      <c r="E55" s="116" t="s">
        <v>109</v>
      </c>
      <c r="F55" s="116" t="s">
        <v>107</v>
      </c>
      <c r="G55" s="116" t="s">
        <v>108</v>
      </c>
      <c r="H55" s="116" t="s">
        <v>109</v>
      </c>
    </row>
    <row r="56" spans="1:28" ht="48" customHeight="1">
      <c r="A56" s="117"/>
      <c r="B56" s="117"/>
      <c r="C56" s="117"/>
      <c r="D56" s="117"/>
      <c r="E56" s="117"/>
      <c r="F56" s="117"/>
      <c r="G56" s="117"/>
      <c r="H56" s="117"/>
    </row>
    <row r="57" spans="1:28" ht="11.25" customHeight="1">
      <c r="A57" s="58" t="s">
        <v>110</v>
      </c>
      <c r="B57" s="58" t="s">
        <v>111</v>
      </c>
      <c r="C57" s="59">
        <v>13262</v>
      </c>
      <c r="D57" s="60">
        <v>87497.4</v>
      </c>
      <c r="E57" s="60">
        <v>6597.6</v>
      </c>
      <c r="F57" s="59">
        <v>2612</v>
      </c>
      <c r="G57" s="60">
        <v>39187.4</v>
      </c>
      <c r="H57" s="60">
        <v>15002.8</v>
      </c>
    </row>
    <row r="58" spans="1:28" ht="11.25" customHeight="1">
      <c r="A58" s="58" t="s">
        <v>112</v>
      </c>
      <c r="B58" s="58" t="s">
        <v>113</v>
      </c>
      <c r="C58" s="59">
        <v>1477</v>
      </c>
      <c r="D58" s="60">
        <v>9331</v>
      </c>
      <c r="E58" s="60">
        <v>6317.5</v>
      </c>
      <c r="F58" s="59">
        <v>139</v>
      </c>
      <c r="G58" s="60">
        <v>1953.2</v>
      </c>
      <c r="H58" s="60">
        <v>14052</v>
      </c>
    </row>
    <row r="59" spans="1:28" ht="11.25" customHeight="1">
      <c r="A59" s="58" t="s">
        <v>114</v>
      </c>
      <c r="B59" s="58" t="s">
        <v>115</v>
      </c>
      <c r="C59" s="59">
        <v>1643</v>
      </c>
      <c r="D59" s="60">
        <v>10317</v>
      </c>
      <c r="E59" s="60">
        <v>6279.4</v>
      </c>
      <c r="F59" s="59">
        <v>205</v>
      </c>
      <c r="G59" s="60">
        <v>2779.9</v>
      </c>
      <c r="H59" s="60">
        <v>13560.6</v>
      </c>
    </row>
    <row r="60" spans="1:28" ht="11.25" customHeight="1">
      <c r="A60" s="58" t="s">
        <v>116</v>
      </c>
      <c r="B60" s="58" t="s">
        <v>117</v>
      </c>
      <c r="C60" s="59">
        <v>1609</v>
      </c>
      <c r="D60" s="60">
        <v>10076.5</v>
      </c>
      <c r="E60" s="60">
        <v>6262.6</v>
      </c>
      <c r="F60" s="59">
        <v>157</v>
      </c>
      <c r="G60" s="60">
        <v>2306.1</v>
      </c>
      <c r="H60" s="60">
        <v>14688.3</v>
      </c>
    </row>
    <row r="61" spans="1:28" ht="11.25" customHeight="1">
      <c r="A61" s="58" t="s">
        <v>118</v>
      </c>
      <c r="B61" s="58" t="s">
        <v>119</v>
      </c>
      <c r="C61" s="59">
        <v>2954</v>
      </c>
      <c r="D61" s="60">
        <v>18552.099999999999</v>
      </c>
      <c r="E61" s="60">
        <v>6280.3</v>
      </c>
      <c r="F61" s="59">
        <v>306</v>
      </c>
      <c r="G61" s="60">
        <v>4203.8</v>
      </c>
      <c r="H61" s="60">
        <v>13738</v>
      </c>
    </row>
    <row r="62" spans="1:28" ht="11.25" customHeight="1">
      <c r="A62" s="58" t="s">
        <v>120</v>
      </c>
      <c r="B62" s="58" t="s">
        <v>121</v>
      </c>
      <c r="C62" s="59">
        <v>1822</v>
      </c>
      <c r="D62" s="60">
        <v>11684.4</v>
      </c>
      <c r="E62" s="60">
        <v>6412.9</v>
      </c>
      <c r="F62" s="59">
        <v>216</v>
      </c>
      <c r="G62" s="60">
        <v>2991.1</v>
      </c>
      <c r="H62" s="60">
        <v>13847.7</v>
      </c>
    </row>
    <row r="63" spans="1:28" ht="11.25" customHeight="1">
      <c r="A63" s="58" t="s">
        <v>122</v>
      </c>
      <c r="B63" s="58" t="s">
        <v>123</v>
      </c>
      <c r="C63" s="59">
        <v>2866</v>
      </c>
      <c r="D63" s="60">
        <v>18086.7</v>
      </c>
      <c r="E63" s="60">
        <v>6310.8</v>
      </c>
      <c r="F63" s="59">
        <v>332</v>
      </c>
      <c r="G63" s="60">
        <v>4264.8999999999996</v>
      </c>
      <c r="H63" s="60">
        <v>12846</v>
      </c>
    </row>
    <row r="64" spans="1:28" ht="11.25" customHeight="1">
      <c r="A64" s="58" t="s">
        <v>124</v>
      </c>
      <c r="B64" s="58" t="s">
        <v>125</v>
      </c>
      <c r="C64" s="59">
        <v>4959</v>
      </c>
      <c r="D64" s="60">
        <v>31569</v>
      </c>
      <c r="E64" s="60">
        <v>6366</v>
      </c>
      <c r="F64" s="59">
        <v>504</v>
      </c>
      <c r="G64" s="60">
        <v>6784.9</v>
      </c>
      <c r="H64" s="60">
        <v>13462.1</v>
      </c>
    </row>
    <row r="65" spans="1:8" ht="11.25" customHeight="1">
      <c r="A65" s="118" t="s">
        <v>126</v>
      </c>
      <c r="B65" s="119"/>
      <c r="C65" s="59">
        <v>30592</v>
      </c>
      <c r="D65" s="60">
        <v>197114.1</v>
      </c>
      <c r="E65" s="60">
        <v>6443.3</v>
      </c>
      <c r="F65" s="59">
        <v>4471</v>
      </c>
      <c r="G65" s="60">
        <v>64471.3</v>
      </c>
      <c r="H65" s="60">
        <v>14419.9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3" customWidth="1"/>
    <col min="12" max="12" width="9.1640625" style="48" customWidth="1"/>
    <col min="13" max="13" width="31.33203125" style="64" customWidth="1"/>
    <col min="14" max="16384" width="9.33203125" style="49"/>
  </cols>
  <sheetData>
    <row r="1" spans="1:11" ht="11.25" customHeight="1">
      <c r="A1" s="124" t="s">
        <v>127</v>
      </c>
      <c r="B1" s="124"/>
      <c r="C1" s="124"/>
      <c r="D1" s="124"/>
      <c r="E1" s="124"/>
      <c r="F1" s="124"/>
      <c r="G1" s="5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3"/>
      <c r="F2" s="121" t="s">
        <v>128</v>
      </c>
      <c r="G2" s="122"/>
      <c r="H2" s="123"/>
      <c r="I2" s="121" t="s">
        <v>129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12.75" customHeight="1">
      <c r="A5" s="58" t="s">
        <v>110</v>
      </c>
      <c r="B5" s="58" t="s">
        <v>111</v>
      </c>
      <c r="C5" s="65">
        <v>71912</v>
      </c>
      <c r="D5" s="66">
        <v>309442</v>
      </c>
      <c r="E5" s="67">
        <v>4303.1000000000004</v>
      </c>
      <c r="F5" s="65">
        <v>56121</v>
      </c>
      <c r="G5" s="66">
        <v>249818.4</v>
      </c>
      <c r="H5" s="66">
        <v>4451.3999999999996</v>
      </c>
      <c r="I5" s="65">
        <v>11004</v>
      </c>
      <c r="J5" s="66">
        <v>37221.599999999999</v>
      </c>
      <c r="K5" s="66">
        <v>3382.6</v>
      </c>
    </row>
    <row r="6" spans="1:11" ht="12.75" customHeight="1">
      <c r="A6" s="58" t="s">
        <v>112</v>
      </c>
      <c r="B6" s="58" t="s">
        <v>113</v>
      </c>
      <c r="C6" s="65">
        <v>14860</v>
      </c>
      <c r="D6" s="66">
        <v>53802.5</v>
      </c>
      <c r="E6" s="67">
        <v>3620.6</v>
      </c>
      <c r="F6" s="65">
        <v>11526</v>
      </c>
      <c r="G6" s="66">
        <v>43926</v>
      </c>
      <c r="H6" s="66">
        <v>3811</v>
      </c>
      <c r="I6" s="65">
        <v>2197</v>
      </c>
      <c r="J6" s="66">
        <v>6651.7</v>
      </c>
      <c r="K6" s="66">
        <v>3027.6</v>
      </c>
    </row>
    <row r="7" spans="1:11" ht="12.75" customHeight="1">
      <c r="A7" s="58" t="s">
        <v>114</v>
      </c>
      <c r="B7" s="58" t="s">
        <v>115</v>
      </c>
      <c r="C7" s="65">
        <v>20924</v>
      </c>
      <c r="D7" s="66">
        <v>74172.600000000006</v>
      </c>
      <c r="E7" s="67">
        <v>3544.9</v>
      </c>
      <c r="F7" s="65">
        <v>16289</v>
      </c>
      <c r="G7" s="66">
        <v>60329</v>
      </c>
      <c r="H7" s="66">
        <v>3703.7</v>
      </c>
      <c r="I7" s="65">
        <v>3174</v>
      </c>
      <c r="J7" s="66">
        <v>9540.7000000000007</v>
      </c>
      <c r="K7" s="66">
        <v>3005.9</v>
      </c>
    </row>
    <row r="8" spans="1:11" ht="12.75" customHeight="1">
      <c r="A8" s="58" t="s">
        <v>116</v>
      </c>
      <c r="B8" s="58" t="s">
        <v>117</v>
      </c>
      <c r="C8" s="65">
        <v>19924</v>
      </c>
      <c r="D8" s="66">
        <v>70667.3</v>
      </c>
      <c r="E8" s="67">
        <v>3546.8</v>
      </c>
      <c r="F8" s="65">
        <v>14719</v>
      </c>
      <c r="G8" s="66">
        <v>55278.6</v>
      </c>
      <c r="H8" s="66">
        <v>3755.6</v>
      </c>
      <c r="I8" s="65">
        <v>3781</v>
      </c>
      <c r="J8" s="66">
        <v>11152.4</v>
      </c>
      <c r="K8" s="66">
        <v>2949.6</v>
      </c>
    </row>
    <row r="9" spans="1:11" ht="12.75" customHeight="1">
      <c r="A9" s="58" t="s">
        <v>118</v>
      </c>
      <c r="B9" s="58" t="s">
        <v>119</v>
      </c>
      <c r="C9" s="65">
        <v>32200</v>
      </c>
      <c r="D9" s="66">
        <v>116244.4</v>
      </c>
      <c r="E9" s="67">
        <v>3610.1</v>
      </c>
      <c r="F9" s="65">
        <v>24263</v>
      </c>
      <c r="G9" s="66">
        <v>92187.6</v>
      </c>
      <c r="H9" s="66">
        <v>3799.5</v>
      </c>
      <c r="I9" s="65">
        <v>5616</v>
      </c>
      <c r="J9" s="66">
        <v>17039.900000000001</v>
      </c>
      <c r="K9" s="66">
        <v>3034.2</v>
      </c>
    </row>
    <row r="10" spans="1:11" ht="12.75" customHeight="1">
      <c r="A10" s="58" t="s">
        <v>120</v>
      </c>
      <c r="B10" s="58" t="s">
        <v>121</v>
      </c>
      <c r="C10" s="65">
        <v>22711</v>
      </c>
      <c r="D10" s="66">
        <v>80345.2</v>
      </c>
      <c r="E10" s="67">
        <v>3537.7</v>
      </c>
      <c r="F10" s="65">
        <v>17590</v>
      </c>
      <c r="G10" s="66">
        <v>64900.5</v>
      </c>
      <c r="H10" s="66">
        <v>3689.6</v>
      </c>
      <c r="I10" s="65">
        <v>3297</v>
      </c>
      <c r="J10" s="66">
        <v>10190.1</v>
      </c>
      <c r="K10" s="66">
        <v>3090.7</v>
      </c>
    </row>
    <row r="11" spans="1:11" ht="12.75" customHeight="1">
      <c r="A11" s="58" t="s">
        <v>122</v>
      </c>
      <c r="B11" s="58" t="s">
        <v>123</v>
      </c>
      <c r="C11" s="65">
        <v>31109</v>
      </c>
      <c r="D11" s="66">
        <v>111390.6</v>
      </c>
      <c r="E11" s="67">
        <v>3580.7</v>
      </c>
      <c r="F11" s="65">
        <v>23765</v>
      </c>
      <c r="G11" s="66">
        <v>89461.8</v>
      </c>
      <c r="H11" s="66">
        <v>3764.4</v>
      </c>
      <c r="I11" s="65">
        <v>5073</v>
      </c>
      <c r="J11" s="66">
        <v>15530.5</v>
      </c>
      <c r="K11" s="66">
        <v>3061.4</v>
      </c>
    </row>
    <row r="12" spans="1:11" ht="12.75" customHeight="1">
      <c r="A12" s="58" t="s">
        <v>124</v>
      </c>
      <c r="B12" s="58" t="s">
        <v>125</v>
      </c>
      <c r="C12" s="65">
        <v>48164</v>
      </c>
      <c r="D12" s="66">
        <v>172929.4</v>
      </c>
      <c r="E12" s="67">
        <v>3590.4</v>
      </c>
      <c r="F12" s="65">
        <v>36869</v>
      </c>
      <c r="G12" s="66">
        <v>137455.4</v>
      </c>
      <c r="H12" s="66">
        <v>3728.2</v>
      </c>
      <c r="I12" s="65">
        <v>7829</v>
      </c>
      <c r="J12" s="66">
        <v>24935.1</v>
      </c>
      <c r="K12" s="66">
        <v>3185</v>
      </c>
    </row>
    <row r="13" spans="1:11" ht="11.25" customHeight="1">
      <c r="A13" s="118" t="s">
        <v>126</v>
      </c>
      <c r="B13" s="119"/>
      <c r="C13" s="65">
        <v>261804</v>
      </c>
      <c r="D13" s="66">
        <v>988993.9</v>
      </c>
      <c r="E13" s="67">
        <v>3777.6</v>
      </c>
      <c r="F13" s="65">
        <v>201142</v>
      </c>
      <c r="G13" s="66">
        <v>793357.4</v>
      </c>
      <c r="H13" s="66">
        <v>3944.3</v>
      </c>
      <c r="I13" s="65">
        <v>41971</v>
      </c>
      <c r="J13" s="66">
        <v>132262.20000000001</v>
      </c>
      <c r="K13" s="66">
        <v>3151.3</v>
      </c>
    </row>
    <row r="15" spans="1:11" ht="24" customHeight="1">
      <c r="A15" s="116" t="s">
        <v>104</v>
      </c>
      <c r="B15" s="116" t="s">
        <v>105</v>
      </c>
      <c r="C15" s="121" t="s">
        <v>130</v>
      </c>
      <c r="D15" s="122"/>
      <c r="E15" s="123"/>
      <c r="F15" s="121" t="s">
        <v>131</v>
      </c>
      <c r="G15" s="122"/>
      <c r="H15" s="123"/>
      <c r="I15" s="121" t="s">
        <v>132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3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3" ht="11.25" customHeight="1">
      <c r="A18" s="58" t="s">
        <v>110</v>
      </c>
      <c r="B18" s="58" t="s">
        <v>111</v>
      </c>
      <c r="C18" s="65">
        <v>2777</v>
      </c>
      <c r="D18" s="66">
        <v>8839.5</v>
      </c>
      <c r="E18" s="66">
        <v>3183.1</v>
      </c>
      <c r="F18" s="65">
        <v>1677</v>
      </c>
      <c r="G18" s="66">
        <v>7936.7</v>
      </c>
      <c r="H18" s="66">
        <v>4732.7</v>
      </c>
      <c r="I18" s="65">
        <v>296</v>
      </c>
      <c r="J18" s="66">
        <v>703.6</v>
      </c>
      <c r="K18" s="66">
        <v>2377</v>
      </c>
    </row>
    <row r="19" spans="1:13" ht="11.25" customHeight="1">
      <c r="A19" s="58" t="s">
        <v>112</v>
      </c>
      <c r="B19" s="58" t="s">
        <v>113</v>
      </c>
      <c r="C19" s="65">
        <v>724</v>
      </c>
      <c r="D19" s="66">
        <v>1851.6</v>
      </c>
      <c r="E19" s="66">
        <v>2557.5</v>
      </c>
      <c r="F19" s="65">
        <v>317</v>
      </c>
      <c r="G19" s="66">
        <v>1008.4</v>
      </c>
      <c r="H19" s="66">
        <v>3181.2</v>
      </c>
      <c r="I19" s="65">
        <v>93</v>
      </c>
      <c r="J19" s="66">
        <v>229.4</v>
      </c>
      <c r="K19" s="66">
        <v>2467.1</v>
      </c>
    </row>
    <row r="20" spans="1:13" ht="11.25" customHeight="1">
      <c r="A20" s="58" t="s">
        <v>114</v>
      </c>
      <c r="B20" s="58" t="s">
        <v>115</v>
      </c>
      <c r="C20" s="65">
        <v>882</v>
      </c>
      <c r="D20" s="66">
        <v>2334.3000000000002</v>
      </c>
      <c r="E20" s="66">
        <v>2646.6</v>
      </c>
      <c r="F20" s="65">
        <v>461</v>
      </c>
      <c r="G20" s="66">
        <v>1510.1</v>
      </c>
      <c r="H20" s="66">
        <v>3275.7</v>
      </c>
      <c r="I20" s="65">
        <v>115</v>
      </c>
      <c r="J20" s="66">
        <v>291.89999999999998</v>
      </c>
      <c r="K20" s="66">
        <v>2538</v>
      </c>
    </row>
    <row r="21" spans="1:13" ht="11.25" customHeight="1">
      <c r="A21" s="58" t="s">
        <v>116</v>
      </c>
      <c r="B21" s="58" t="s">
        <v>117</v>
      </c>
      <c r="C21" s="65">
        <v>885</v>
      </c>
      <c r="D21" s="66">
        <v>2285.1</v>
      </c>
      <c r="E21" s="66">
        <v>2582.1</v>
      </c>
      <c r="F21" s="65">
        <v>416</v>
      </c>
      <c r="G21" s="66">
        <v>1384.2</v>
      </c>
      <c r="H21" s="66">
        <v>3327.4</v>
      </c>
      <c r="I21" s="65">
        <v>119</v>
      </c>
      <c r="J21" s="66">
        <v>304.7</v>
      </c>
      <c r="K21" s="66">
        <v>2560.9</v>
      </c>
    </row>
    <row r="22" spans="1:13" ht="11.25" customHeight="1">
      <c r="A22" s="58" t="s">
        <v>118</v>
      </c>
      <c r="B22" s="58" t="s">
        <v>119</v>
      </c>
      <c r="C22" s="65">
        <v>1432</v>
      </c>
      <c r="D22" s="66">
        <v>3932.7</v>
      </c>
      <c r="E22" s="66">
        <v>2746.3</v>
      </c>
      <c r="F22" s="65">
        <v>755</v>
      </c>
      <c r="G22" s="66">
        <v>2457.1</v>
      </c>
      <c r="H22" s="66">
        <v>3254.4</v>
      </c>
      <c r="I22" s="65">
        <v>128</v>
      </c>
      <c r="J22" s="66">
        <v>313.7</v>
      </c>
      <c r="K22" s="66">
        <v>2450.4</v>
      </c>
    </row>
    <row r="23" spans="1:13" ht="11.25" customHeight="1">
      <c r="A23" s="58" t="s">
        <v>120</v>
      </c>
      <c r="B23" s="58" t="s">
        <v>121</v>
      </c>
      <c r="C23" s="65">
        <v>1186</v>
      </c>
      <c r="D23" s="66">
        <v>3083.6</v>
      </c>
      <c r="E23" s="66">
        <v>2600</v>
      </c>
      <c r="F23" s="65">
        <v>483</v>
      </c>
      <c r="G23" s="66">
        <v>1507.4</v>
      </c>
      <c r="H23" s="66">
        <v>3120.8</v>
      </c>
      <c r="I23" s="65">
        <v>151</v>
      </c>
      <c r="J23" s="66">
        <v>377</v>
      </c>
      <c r="K23" s="66">
        <v>2496.6999999999998</v>
      </c>
    </row>
    <row r="24" spans="1:13" ht="11.25" customHeight="1">
      <c r="A24" s="58" t="s">
        <v>122</v>
      </c>
      <c r="B24" s="58" t="s">
        <v>123</v>
      </c>
      <c r="C24" s="65">
        <v>1340</v>
      </c>
      <c r="D24" s="66">
        <v>3524.8</v>
      </c>
      <c r="E24" s="66">
        <v>2630.5</v>
      </c>
      <c r="F24" s="65">
        <v>673</v>
      </c>
      <c r="G24" s="66">
        <v>2129.3000000000002</v>
      </c>
      <c r="H24" s="66">
        <v>3163.8</v>
      </c>
      <c r="I24" s="65">
        <v>256</v>
      </c>
      <c r="J24" s="66">
        <v>639.5</v>
      </c>
      <c r="K24" s="66">
        <v>2498.1999999999998</v>
      </c>
    </row>
    <row r="25" spans="1:13" ht="11.25" customHeight="1">
      <c r="A25" s="58" t="s">
        <v>124</v>
      </c>
      <c r="B25" s="58" t="s">
        <v>125</v>
      </c>
      <c r="C25" s="65">
        <v>2236</v>
      </c>
      <c r="D25" s="66">
        <v>6216.9</v>
      </c>
      <c r="E25" s="66">
        <v>2780.4</v>
      </c>
      <c r="F25" s="65">
        <v>924</v>
      </c>
      <c r="G25" s="66">
        <v>3084.1</v>
      </c>
      <c r="H25" s="66">
        <v>3337.7</v>
      </c>
      <c r="I25" s="65">
        <v>300</v>
      </c>
      <c r="J25" s="66">
        <v>742.8</v>
      </c>
      <c r="K25" s="66">
        <v>2476.1</v>
      </c>
    </row>
    <row r="26" spans="1:13" ht="11.25" customHeight="1">
      <c r="A26" s="118" t="s">
        <v>126</v>
      </c>
      <c r="B26" s="119"/>
      <c r="C26" s="65">
        <v>11462</v>
      </c>
      <c r="D26" s="66">
        <v>32068.6</v>
      </c>
      <c r="E26" s="66">
        <v>2797.8</v>
      </c>
      <c r="F26" s="65">
        <v>5706</v>
      </c>
      <c r="G26" s="66">
        <v>21017.200000000001</v>
      </c>
      <c r="H26" s="66">
        <v>3683.4</v>
      </c>
      <c r="I26" s="65">
        <v>1458</v>
      </c>
      <c r="J26" s="66">
        <v>3602.7</v>
      </c>
      <c r="K26" s="66">
        <v>2471</v>
      </c>
    </row>
    <row r="28" spans="1:13" ht="21" customHeight="1">
      <c r="A28" s="116" t="s">
        <v>104</v>
      </c>
      <c r="B28" s="116" t="s">
        <v>105</v>
      </c>
      <c r="C28" s="121" t="s">
        <v>133</v>
      </c>
      <c r="D28" s="122"/>
      <c r="E28" s="123"/>
      <c r="F28" s="55"/>
      <c r="G28" s="55"/>
      <c r="H28" s="55"/>
      <c r="I28" s="47"/>
      <c r="J28" s="63"/>
      <c r="K28" s="48"/>
      <c r="L28" s="49"/>
      <c r="M28" s="49"/>
    </row>
    <row r="29" spans="1:13" ht="11.25" customHeight="1">
      <c r="A29" s="120"/>
      <c r="B29" s="120"/>
      <c r="C29" s="116" t="s">
        <v>107</v>
      </c>
      <c r="D29" s="116" t="s">
        <v>108</v>
      </c>
      <c r="E29" s="116" t="s">
        <v>109</v>
      </c>
      <c r="I29" s="47"/>
      <c r="J29" s="63"/>
      <c r="K29" s="48"/>
      <c r="L29" s="49"/>
      <c r="M29" s="49"/>
    </row>
    <row r="30" spans="1:13" ht="41.25" customHeight="1">
      <c r="A30" s="117"/>
      <c r="B30" s="117"/>
      <c r="C30" s="117"/>
      <c r="D30" s="117"/>
      <c r="E30" s="117"/>
      <c r="I30" s="47"/>
      <c r="J30" s="63"/>
      <c r="K30" s="48"/>
      <c r="L30" s="64"/>
      <c r="M30" s="49"/>
    </row>
    <row r="31" spans="1:13" ht="11.25" customHeight="1">
      <c r="A31" s="58" t="s">
        <v>110</v>
      </c>
      <c r="B31" s="58" t="s">
        <v>111</v>
      </c>
      <c r="C31" s="65">
        <v>37</v>
      </c>
      <c r="D31" s="66">
        <v>4922.1000000000004</v>
      </c>
      <c r="E31" s="66">
        <v>133029.5</v>
      </c>
      <c r="I31" s="47"/>
      <c r="J31" s="63"/>
      <c r="K31" s="48"/>
      <c r="L31" s="64"/>
      <c r="M31" s="49"/>
    </row>
    <row r="32" spans="1:13" ht="11.25" customHeight="1">
      <c r="A32" s="58" t="s">
        <v>112</v>
      </c>
      <c r="B32" s="58" t="s">
        <v>113</v>
      </c>
      <c r="C32" s="65">
        <v>3</v>
      </c>
      <c r="D32" s="66">
        <v>135.30000000000001</v>
      </c>
      <c r="E32" s="66">
        <v>45101.5</v>
      </c>
      <c r="I32" s="47"/>
      <c r="J32" s="63"/>
      <c r="K32" s="48"/>
      <c r="L32" s="64"/>
      <c r="M32" s="49"/>
    </row>
    <row r="33" spans="1:13" ht="11.25" customHeight="1">
      <c r="A33" s="58" t="s">
        <v>114</v>
      </c>
      <c r="B33" s="58" t="s">
        <v>115</v>
      </c>
      <c r="C33" s="65">
        <v>3</v>
      </c>
      <c r="D33" s="66">
        <v>166.6</v>
      </c>
      <c r="E33" s="66">
        <v>55534.8</v>
      </c>
      <c r="I33" s="47"/>
      <c r="J33" s="63"/>
      <c r="K33" s="48"/>
      <c r="L33" s="64"/>
      <c r="M33" s="49"/>
    </row>
    <row r="34" spans="1:13" ht="11.25" customHeight="1">
      <c r="A34" s="58" t="s">
        <v>116</v>
      </c>
      <c r="B34" s="58" t="s">
        <v>117</v>
      </c>
      <c r="C34" s="65">
        <v>4</v>
      </c>
      <c r="D34" s="66">
        <v>262.2</v>
      </c>
      <c r="E34" s="66">
        <v>65550.899999999994</v>
      </c>
      <c r="I34" s="47"/>
      <c r="J34" s="63"/>
      <c r="K34" s="48"/>
      <c r="L34" s="64"/>
      <c r="M34" s="49"/>
    </row>
    <row r="35" spans="1:13" ht="11.25" customHeight="1">
      <c r="A35" s="58" t="s">
        <v>118</v>
      </c>
      <c r="B35" s="58" t="s">
        <v>119</v>
      </c>
      <c r="C35" s="65">
        <v>6</v>
      </c>
      <c r="D35" s="66">
        <v>313.39999999999998</v>
      </c>
      <c r="E35" s="66">
        <v>52234.7</v>
      </c>
      <c r="I35" s="47"/>
      <c r="J35" s="63"/>
      <c r="K35" s="48"/>
      <c r="L35" s="64"/>
      <c r="M35" s="49"/>
    </row>
    <row r="36" spans="1:13" ht="11.25" customHeight="1">
      <c r="A36" s="58" t="s">
        <v>120</v>
      </c>
      <c r="B36" s="58" t="s">
        <v>121</v>
      </c>
      <c r="C36" s="65">
        <v>4</v>
      </c>
      <c r="D36" s="66">
        <v>286.5</v>
      </c>
      <c r="E36" s="66">
        <v>71636.2</v>
      </c>
      <c r="I36" s="47"/>
      <c r="J36" s="63"/>
      <c r="K36" s="48"/>
      <c r="L36" s="64"/>
      <c r="M36" s="49"/>
    </row>
    <row r="37" spans="1:13" ht="11.25" customHeight="1">
      <c r="A37" s="58" t="s">
        <v>122</v>
      </c>
      <c r="B37" s="58" t="s">
        <v>123</v>
      </c>
      <c r="C37" s="65">
        <v>2</v>
      </c>
      <c r="D37" s="66">
        <v>104.7</v>
      </c>
      <c r="E37" s="66">
        <v>52339.8</v>
      </c>
      <c r="I37" s="47"/>
      <c r="J37" s="63"/>
      <c r="K37" s="48"/>
      <c r="L37" s="64"/>
      <c r="M37" s="49"/>
    </row>
    <row r="38" spans="1:13" ht="11.25" customHeight="1">
      <c r="A38" s="58" t="s">
        <v>124</v>
      </c>
      <c r="B38" s="58" t="s">
        <v>125</v>
      </c>
      <c r="C38" s="65">
        <v>6</v>
      </c>
      <c r="D38" s="66">
        <v>495.1</v>
      </c>
      <c r="E38" s="66">
        <v>82519.199999999997</v>
      </c>
      <c r="I38" s="47"/>
      <c r="J38" s="63"/>
      <c r="K38" s="48"/>
      <c r="L38" s="64"/>
      <c r="M38" s="49"/>
    </row>
    <row r="39" spans="1:13" ht="11.25" customHeight="1">
      <c r="A39" s="118" t="s">
        <v>126</v>
      </c>
      <c r="B39" s="119"/>
      <c r="C39" s="65">
        <v>65</v>
      </c>
      <c r="D39" s="66">
        <v>6686</v>
      </c>
      <c r="E39" s="66">
        <v>102860.8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I26" sqref="I26:K26"/>
    </sheetView>
  </sheetViews>
  <sheetFormatPr defaultColWidth="9.33203125" defaultRowHeight="12.75"/>
  <cols>
    <col min="1" max="1" width="4" style="68" customWidth="1"/>
    <col min="2" max="2" width="33" style="68" customWidth="1"/>
    <col min="3" max="3" width="11" style="68" customWidth="1"/>
    <col min="4" max="4" width="14.1640625" style="68" customWidth="1"/>
    <col min="5" max="5" width="10.33203125" style="68" customWidth="1"/>
    <col min="6" max="6" width="11" style="68" customWidth="1"/>
    <col min="7" max="7" width="14.1640625" style="68" customWidth="1"/>
    <col min="8" max="8" width="10.33203125" style="68" customWidth="1"/>
    <col min="9" max="9" width="11" style="68" customWidth="1"/>
    <col min="10" max="10" width="14.1640625" style="68" customWidth="1"/>
    <col min="11" max="11" width="10.33203125" style="68" customWidth="1"/>
    <col min="12" max="12" width="9.33203125" style="68" hidden="1" customWidth="1"/>
    <col min="13" max="13" width="9.33203125" style="69" hidden="1" customWidth="1"/>
    <col min="14" max="14" width="9.33203125" style="68" hidden="1" customWidth="1"/>
    <col min="15" max="15" width="9.33203125" style="69" hidden="1" customWidth="1"/>
    <col min="16" max="16" width="9.33203125" style="68"/>
    <col min="17" max="17" width="13.1640625" style="68" customWidth="1"/>
    <col min="18" max="16384" width="9.33203125" style="68"/>
  </cols>
  <sheetData>
    <row r="1" spans="1:11">
      <c r="A1" s="124" t="s">
        <v>134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135</v>
      </c>
      <c r="G2" s="122"/>
      <c r="H2" s="123"/>
      <c r="I2" s="121" t="s">
        <v>136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>
      <c r="A5" s="58" t="s">
        <v>110</v>
      </c>
      <c r="B5" s="58" t="s">
        <v>111</v>
      </c>
      <c r="C5" s="65">
        <v>71912</v>
      </c>
      <c r="D5" s="70">
        <v>309442</v>
      </c>
      <c r="E5" s="70">
        <v>4303.1000000000004</v>
      </c>
      <c r="F5" s="65">
        <v>455</v>
      </c>
      <c r="G5" s="70">
        <v>582.79999999999995</v>
      </c>
      <c r="H5" s="70">
        <v>1280.8</v>
      </c>
      <c r="I5" s="65">
        <v>2579</v>
      </c>
      <c r="J5" s="70">
        <v>5397.8</v>
      </c>
      <c r="K5" s="70">
        <v>2093</v>
      </c>
    </row>
    <row r="6" spans="1:11">
      <c r="A6" s="58" t="s">
        <v>112</v>
      </c>
      <c r="B6" s="58" t="s">
        <v>113</v>
      </c>
      <c r="C6" s="65">
        <v>14860</v>
      </c>
      <c r="D6" s="70">
        <v>53802.5</v>
      </c>
      <c r="E6" s="70">
        <v>3620.6</v>
      </c>
      <c r="F6" s="65">
        <v>166</v>
      </c>
      <c r="G6" s="70">
        <v>202.9</v>
      </c>
      <c r="H6" s="70">
        <v>1222.0999999999999</v>
      </c>
      <c r="I6" s="65">
        <v>263</v>
      </c>
      <c r="J6" s="70">
        <v>550.5</v>
      </c>
      <c r="K6" s="70">
        <v>2093</v>
      </c>
    </row>
    <row r="7" spans="1:11">
      <c r="A7" s="58" t="s">
        <v>114</v>
      </c>
      <c r="B7" s="58" t="s">
        <v>115</v>
      </c>
      <c r="C7" s="65">
        <v>20924</v>
      </c>
      <c r="D7" s="70">
        <v>74172.600000000006</v>
      </c>
      <c r="E7" s="70">
        <v>3544.9</v>
      </c>
      <c r="F7" s="65">
        <v>144</v>
      </c>
      <c r="G7" s="70">
        <v>163.4</v>
      </c>
      <c r="H7" s="70">
        <v>1134.9000000000001</v>
      </c>
      <c r="I7" s="65">
        <v>532</v>
      </c>
      <c r="J7" s="70">
        <v>1113.5</v>
      </c>
      <c r="K7" s="70">
        <v>2093</v>
      </c>
    </row>
    <row r="8" spans="1:11">
      <c r="A8" s="58" t="s">
        <v>116</v>
      </c>
      <c r="B8" s="58" t="s">
        <v>117</v>
      </c>
      <c r="C8" s="65">
        <v>19924</v>
      </c>
      <c r="D8" s="70">
        <v>70667.3</v>
      </c>
      <c r="E8" s="70">
        <v>3546.8</v>
      </c>
      <c r="F8" s="65">
        <v>175</v>
      </c>
      <c r="G8" s="70">
        <v>211.8</v>
      </c>
      <c r="H8" s="70">
        <v>1210.5</v>
      </c>
      <c r="I8" s="65">
        <v>504</v>
      </c>
      <c r="J8" s="70">
        <v>1054.9000000000001</v>
      </c>
      <c r="K8" s="70">
        <v>2093</v>
      </c>
    </row>
    <row r="9" spans="1:11">
      <c r="A9" s="58" t="s">
        <v>118</v>
      </c>
      <c r="B9" s="58" t="s">
        <v>119</v>
      </c>
      <c r="C9" s="65">
        <v>32200</v>
      </c>
      <c r="D9" s="70">
        <v>116244.4</v>
      </c>
      <c r="E9" s="70">
        <v>3610.1</v>
      </c>
      <c r="F9" s="65">
        <v>299</v>
      </c>
      <c r="G9" s="70">
        <v>350.1</v>
      </c>
      <c r="H9" s="70">
        <v>1170.8</v>
      </c>
      <c r="I9" s="65">
        <v>790</v>
      </c>
      <c r="J9" s="70">
        <v>1653.5</v>
      </c>
      <c r="K9" s="70">
        <v>2093</v>
      </c>
    </row>
    <row r="10" spans="1:11">
      <c r="A10" s="58" t="s">
        <v>120</v>
      </c>
      <c r="B10" s="58" t="s">
        <v>121</v>
      </c>
      <c r="C10" s="65">
        <v>22711</v>
      </c>
      <c r="D10" s="70">
        <v>80345.2</v>
      </c>
      <c r="E10" s="70">
        <v>3537.7</v>
      </c>
      <c r="F10" s="65">
        <v>283</v>
      </c>
      <c r="G10" s="70">
        <v>338.9</v>
      </c>
      <c r="H10" s="70">
        <v>1197.5</v>
      </c>
      <c r="I10" s="65">
        <v>513</v>
      </c>
      <c r="J10" s="70">
        <v>1073.7</v>
      </c>
      <c r="K10" s="70">
        <v>2093</v>
      </c>
    </row>
    <row r="11" spans="1:11">
      <c r="A11" s="58" t="s">
        <v>122</v>
      </c>
      <c r="B11" s="58" t="s">
        <v>123</v>
      </c>
      <c r="C11" s="65">
        <v>31109</v>
      </c>
      <c r="D11" s="70">
        <v>111390.6</v>
      </c>
      <c r="E11" s="70">
        <v>3580.7</v>
      </c>
      <c r="F11" s="65">
        <v>241</v>
      </c>
      <c r="G11" s="70">
        <v>295.10000000000002</v>
      </c>
      <c r="H11" s="70">
        <v>1224.7</v>
      </c>
      <c r="I11" s="65">
        <v>871</v>
      </c>
      <c r="J11" s="70">
        <v>1823</v>
      </c>
      <c r="K11" s="70">
        <v>2093</v>
      </c>
    </row>
    <row r="12" spans="1:11">
      <c r="A12" s="58" t="s">
        <v>124</v>
      </c>
      <c r="B12" s="58" t="s">
        <v>125</v>
      </c>
      <c r="C12" s="65">
        <v>48164</v>
      </c>
      <c r="D12" s="70">
        <v>172929.4</v>
      </c>
      <c r="E12" s="70">
        <v>3590.4</v>
      </c>
      <c r="F12" s="65">
        <v>354</v>
      </c>
      <c r="G12" s="70">
        <v>433.2</v>
      </c>
      <c r="H12" s="70">
        <v>1223.8</v>
      </c>
      <c r="I12" s="65">
        <v>1507</v>
      </c>
      <c r="J12" s="70">
        <v>3154.2</v>
      </c>
      <c r="K12" s="70">
        <v>2093</v>
      </c>
    </row>
    <row r="13" spans="1:11">
      <c r="A13" s="118" t="s">
        <v>126</v>
      </c>
      <c r="B13" s="119"/>
      <c r="C13" s="65">
        <v>261805</v>
      </c>
      <c r="D13" s="70">
        <v>988995.7</v>
      </c>
      <c r="E13" s="70">
        <v>3777.6</v>
      </c>
      <c r="F13" s="65">
        <v>2118</v>
      </c>
      <c r="G13" s="70">
        <v>2580.1</v>
      </c>
      <c r="H13" s="70">
        <v>1218.2</v>
      </c>
      <c r="I13" s="65">
        <v>7559</v>
      </c>
      <c r="J13" s="70">
        <v>15821</v>
      </c>
      <c r="K13" s="70">
        <v>2093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16" t="s">
        <v>104</v>
      </c>
      <c r="B15" s="116" t="s">
        <v>105</v>
      </c>
      <c r="C15" s="121" t="s">
        <v>137</v>
      </c>
      <c r="D15" s="122"/>
      <c r="E15" s="123"/>
      <c r="F15" s="121" t="s">
        <v>138</v>
      </c>
      <c r="G15" s="122"/>
      <c r="H15" s="123"/>
      <c r="I15" s="121" t="s">
        <v>88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1" ht="39.7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1">
      <c r="A18" s="58" t="s">
        <v>110</v>
      </c>
      <c r="B18" s="58" t="s">
        <v>111</v>
      </c>
      <c r="C18" s="65">
        <v>68878</v>
      </c>
      <c r="D18" s="70">
        <v>303461.3</v>
      </c>
      <c r="E18" s="70">
        <v>4405.8</v>
      </c>
      <c r="F18" s="65">
        <v>22658</v>
      </c>
      <c r="G18" s="70">
        <v>99315.7</v>
      </c>
      <c r="H18" s="70">
        <v>4383.3</v>
      </c>
      <c r="I18" s="65">
        <v>0</v>
      </c>
      <c r="J18" s="70">
        <v>0</v>
      </c>
      <c r="K18" s="70">
        <v>0</v>
      </c>
    </row>
    <row r="19" spans="1:11">
      <c r="A19" s="58" t="s">
        <v>112</v>
      </c>
      <c r="B19" s="58" t="s">
        <v>113</v>
      </c>
      <c r="C19" s="65">
        <v>14431</v>
      </c>
      <c r="D19" s="70">
        <v>53049.1</v>
      </c>
      <c r="E19" s="70">
        <v>3676.1</v>
      </c>
      <c r="F19" s="65">
        <v>2290</v>
      </c>
      <c r="G19" s="70">
        <v>8437.2999999999993</v>
      </c>
      <c r="H19" s="70">
        <v>3684.4</v>
      </c>
      <c r="I19" s="65">
        <v>0</v>
      </c>
      <c r="J19" s="70">
        <v>0</v>
      </c>
      <c r="K19" s="70">
        <v>0</v>
      </c>
    </row>
    <row r="20" spans="1:11">
      <c r="A20" s="58" t="s">
        <v>114</v>
      </c>
      <c r="B20" s="58" t="s">
        <v>115</v>
      </c>
      <c r="C20" s="65">
        <v>20248</v>
      </c>
      <c r="D20" s="70">
        <v>72895.7</v>
      </c>
      <c r="E20" s="70">
        <v>3600.1</v>
      </c>
      <c r="F20" s="65">
        <v>3179</v>
      </c>
      <c r="G20" s="70">
        <v>11598</v>
      </c>
      <c r="H20" s="70">
        <v>3648.3</v>
      </c>
      <c r="I20" s="65">
        <v>0</v>
      </c>
      <c r="J20" s="70">
        <v>0</v>
      </c>
      <c r="K20" s="70">
        <v>0</v>
      </c>
    </row>
    <row r="21" spans="1:11">
      <c r="A21" s="58" t="s">
        <v>116</v>
      </c>
      <c r="B21" s="58" t="s">
        <v>117</v>
      </c>
      <c r="C21" s="65">
        <v>19245</v>
      </c>
      <c r="D21" s="70">
        <v>69400.600000000006</v>
      </c>
      <c r="E21" s="70">
        <v>3606.2</v>
      </c>
      <c r="F21" s="65">
        <v>3451</v>
      </c>
      <c r="G21" s="70">
        <v>11825.2</v>
      </c>
      <c r="H21" s="70">
        <v>3426.6</v>
      </c>
      <c r="I21" s="65">
        <v>0</v>
      </c>
      <c r="J21" s="70">
        <v>0</v>
      </c>
      <c r="K21" s="70">
        <v>0</v>
      </c>
    </row>
    <row r="22" spans="1:11">
      <c r="A22" s="58" t="s">
        <v>118</v>
      </c>
      <c r="B22" s="58" t="s">
        <v>119</v>
      </c>
      <c r="C22" s="65">
        <v>31111</v>
      </c>
      <c r="D22" s="70">
        <v>114240.8</v>
      </c>
      <c r="E22" s="70">
        <v>3672</v>
      </c>
      <c r="F22" s="65">
        <v>5574</v>
      </c>
      <c r="G22" s="70">
        <v>19726.599999999999</v>
      </c>
      <c r="H22" s="70">
        <v>3539</v>
      </c>
      <c r="I22" s="65">
        <v>0</v>
      </c>
      <c r="J22" s="70">
        <v>0</v>
      </c>
      <c r="K22" s="70">
        <v>0</v>
      </c>
    </row>
    <row r="23" spans="1:11">
      <c r="A23" s="58" t="s">
        <v>120</v>
      </c>
      <c r="B23" s="58" t="s">
        <v>121</v>
      </c>
      <c r="C23" s="65">
        <v>21915</v>
      </c>
      <c r="D23" s="70">
        <v>78932.600000000006</v>
      </c>
      <c r="E23" s="70">
        <v>3601.8</v>
      </c>
      <c r="F23" s="65">
        <v>3496</v>
      </c>
      <c r="G23" s="70">
        <v>12949.3</v>
      </c>
      <c r="H23" s="70">
        <v>3704</v>
      </c>
      <c r="I23" s="65">
        <v>0</v>
      </c>
      <c r="J23" s="70">
        <v>0</v>
      </c>
      <c r="K23" s="70">
        <v>0</v>
      </c>
    </row>
    <row r="24" spans="1:11">
      <c r="A24" s="58" t="s">
        <v>122</v>
      </c>
      <c r="B24" s="58" t="s">
        <v>123</v>
      </c>
      <c r="C24" s="65">
        <v>29997</v>
      </c>
      <c r="D24" s="70">
        <v>109272.5</v>
      </c>
      <c r="E24" s="70">
        <v>3642.8</v>
      </c>
      <c r="F24" s="65">
        <v>5146</v>
      </c>
      <c r="G24" s="70">
        <v>18322</v>
      </c>
      <c r="H24" s="70">
        <v>3560.4</v>
      </c>
      <c r="I24" s="65">
        <v>0</v>
      </c>
      <c r="J24" s="70">
        <v>0</v>
      </c>
      <c r="K24" s="70">
        <v>0</v>
      </c>
    </row>
    <row r="25" spans="1:11">
      <c r="A25" s="58" t="s">
        <v>124</v>
      </c>
      <c r="B25" s="58" t="s">
        <v>125</v>
      </c>
      <c r="C25" s="65">
        <v>46303</v>
      </c>
      <c r="D25" s="70">
        <v>169342</v>
      </c>
      <c r="E25" s="70">
        <v>3657.3</v>
      </c>
      <c r="F25" s="65">
        <v>7906</v>
      </c>
      <c r="G25" s="70">
        <v>28638.6</v>
      </c>
      <c r="H25" s="70">
        <v>3622.4</v>
      </c>
      <c r="I25" s="65">
        <v>0</v>
      </c>
      <c r="J25" s="70">
        <v>0</v>
      </c>
      <c r="K25" s="70">
        <v>0</v>
      </c>
    </row>
    <row r="26" spans="1:11">
      <c r="A26" s="118" t="s">
        <v>126</v>
      </c>
      <c r="B26" s="119"/>
      <c r="C26" s="65">
        <v>252128</v>
      </c>
      <c r="D26" s="70">
        <v>970594.7</v>
      </c>
      <c r="E26" s="70">
        <v>3849.6</v>
      </c>
      <c r="F26" s="65">
        <v>53700</v>
      </c>
      <c r="G26" s="70">
        <v>210812.7</v>
      </c>
      <c r="H26" s="70">
        <v>3925.7</v>
      </c>
      <c r="I26" s="65">
        <v>0</v>
      </c>
      <c r="J26" s="70">
        <v>0</v>
      </c>
      <c r="K26" s="70">
        <v>0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I27"/>
  <sheetViews>
    <sheetView showFormulas="1" workbookViewId="0">
      <selection activeCell="J14" sqref="J14"/>
    </sheetView>
  </sheetViews>
  <sheetFormatPr defaultColWidth="9.33203125" defaultRowHeight="12.75"/>
  <cols>
    <col min="1" max="1" width="6.1640625" customWidth="1"/>
    <col min="2" max="3" width="6.33203125" customWidth="1"/>
    <col min="4" max="4" width="6.83203125" customWidth="1"/>
    <col min="5" max="5" width="6" customWidth="1"/>
    <col min="6" max="6" width="9.1640625" customWidth="1"/>
    <col min="7" max="7" width="11.6640625" customWidth="1"/>
    <col min="8" max="8" width="5.33203125" customWidth="1"/>
    <col min="9" max="9" width="6.83203125" customWidth="1"/>
  </cols>
  <sheetData>
    <row r="1" spans="1:9">
      <c r="A1" s="98" t="s">
        <v>0</v>
      </c>
      <c r="B1" s="98"/>
      <c r="C1" s="98"/>
      <c r="D1" s="98"/>
      <c r="E1" s="98"/>
      <c r="F1" s="98"/>
      <c r="G1" s="98"/>
    </row>
    <row r="2" spans="1:9">
      <c r="A2" s="1"/>
    </row>
    <row r="3" spans="1:9" ht="35.25" customHeight="1">
      <c r="A3" s="99" t="s">
        <v>139</v>
      </c>
      <c r="B3" s="99"/>
      <c r="C3" s="99"/>
      <c r="D3" s="99"/>
      <c r="E3" s="99"/>
      <c r="F3" s="99"/>
      <c r="G3" s="99"/>
    </row>
    <row r="4" spans="1:9" ht="15.75" customHeight="1">
      <c r="B4" s="2"/>
      <c r="C4" s="3" t="s">
        <v>2</v>
      </c>
      <c r="D4" s="100" t="s">
        <v>3</v>
      </c>
      <c r="E4" s="100"/>
    </row>
    <row r="5" spans="1:9" ht="16.5" customHeight="1" thickBot="1">
      <c r="A5" s="4"/>
    </row>
    <row r="6" spans="1:9" ht="14.25" customHeight="1" thickBot="1">
      <c r="A6" s="101" t="s">
        <v>4</v>
      </c>
      <c r="B6" s="102"/>
      <c r="C6" s="102"/>
      <c r="D6" s="102"/>
      <c r="E6" s="103"/>
      <c r="F6" s="5" t="s">
        <v>5</v>
      </c>
      <c r="G6" s="104" t="s">
        <v>6</v>
      </c>
      <c r="H6" s="105"/>
      <c r="I6" s="105"/>
    </row>
    <row r="7" spans="1:9" ht="2.25" hidden="1" customHeight="1">
      <c r="A7" s="6"/>
      <c r="B7" s="7"/>
      <c r="C7" s="7"/>
      <c r="D7" s="7"/>
      <c r="E7" s="8"/>
      <c r="F7" s="9"/>
      <c r="G7" s="10"/>
      <c r="H7" s="11"/>
      <c r="I7" s="11"/>
    </row>
    <row r="8" spans="1:9" ht="34.5" customHeight="1">
      <c r="A8" s="86" t="s">
        <v>7</v>
      </c>
      <c r="B8" s="87"/>
      <c r="C8" s="87"/>
      <c r="D8" s="87"/>
      <c r="E8" s="88"/>
      <c r="F8" s="12"/>
      <c r="G8" s="106" t="s">
        <v>8</v>
      </c>
      <c r="H8" s="107"/>
      <c r="I8" s="107"/>
    </row>
    <row r="9" spans="1:9" ht="25.5" customHeight="1">
      <c r="A9" s="108" t="s">
        <v>9</v>
      </c>
      <c r="B9" s="109"/>
      <c r="C9" s="109"/>
      <c r="D9" s="109"/>
      <c r="E9" s="110"/>
      <c r="F9" s="92" t="s">
        <v>10</v>
      </c>
      <c r="G9" s="106"/>
      <c r="H9" s="107"/>
      <c r="I9" s="107"/>
    </row>
    <row r="10" spans="1:9" ht="13.5" customHeight="1" thickBot="1">
      <c r="A10" s="111" t="s">
        <v>11</v>
      </c>
      <c r="B10" s="112"/>
      <c r="C10" s="112"/>
      <c r="D10" s="112"/>
      <c r="E10" s="113"/>
      <c r="F10" s="93"/>
      <c r="G10" s="106"/>
      <c r="H10" s="107"/>
      <c r="I10" s="107"/>
    </row>
    <row r="11" spans="1:9" ht="29.25" customHeight="1">
      <c r="A11" s="86" t="s">
        <v>12</v>
      </c>
      <c r="B11" s="87"/>
      <c r="C11" s="87"/>
      <c r="D11" s="87"/>
      <c r="E11" s="88"/>
      <c r="F11" s="13"/>
      <c r="G11" s="106"/>
      <c r="H11" s="107"/>
      <c r="I11" s="107"/>
    </row>
    <row r="12" spans="1:9" ht="13.5" customHeight="1">
      <c r="A12" s="89" t="s">
        <v>13</v>
      </c>
      <c r="B12" s="90"/>
      <c r="C12" s="90"/>
      <c r="D12" s="90"/>
      <c r="E12" s="91"/>
      <c r="F12" s="92" t="s">
        <v>14</v>
      </c>
      <c r="G12" s="14"/>
    </row>
    <row r="13" spans="1:9" ht="51.75" customHeight="1" thickBot="1">
      <c r="A13" s="94" t="s">
        <v>15</v>
      </c>
      <c r="B13" s="95"/>
      <c r="C13" s="95"/>
      <c r="D13" s="95"/>
      <c r="E13" s="96"/>
      <c r="F13" s="93"/>
      <c r="G13" s="14"/>
      <c r="H13" s="15"/>
      <c r="I13" s="15" t="s">
        <v>16</v>
      </c>
    </row>
    <row r="14" spans="1:9" ht="25.5" customHeight="1">
      <c r="A14" s="86" t="s">
        <v>17</v>
      </c>
      <c r="B14" s="87"/>
      <c r="C14" s="87"/>
      <c r="D14" s="87"/>
      <c r="E14" s="88"/>
      <c r="F14" s="97" t="s">
        <v>18</v>
      </c>
      <c r="G14" s="14"/>
    </row>
    <row r="15" spans="1:9" ht="12.75" customHeight="1" thickBot="1">
      <c r="A15" s="94" t="s">
        <v>19</v>
      </c>
      <c r="B15" s="95"/>
      <c r="C15" s="95"/>
      <c r="D15" s="95"/>
      <c r="E15" s="96"/>
      <c r="F15" s="93"/>
      <c r="G15" s="14"/>
    </row>
    <row r="16" spans="1:9" ht="13.5" customHeight="1" thickBot="1">
      <c r="A16" s="1"/>
    </row>
    <row r="17" spans="1:9" s="16" customFormat="1" ht="13.5" customHeight="1" thickBot="1">
      <c r="A17" s="77" t="s">
        <v>20</v>
      </c>
      <c r="B17" s="78"/>
      <c r="C17" s="78"/>
      <c r="D17" s="78"/>
      <c r="E17" s="78"/>
      <c r="F17" s="78"/>
      <c r="G17" s="78"/>
      <c r="H17" s="78"/>
      <c r="I17" s="79"/>
    </row>
    <row r="18" spans="1:9" s="16" customFormat="1" ht="14.25" customHeight="1" thickBot="1">
      <c r="A18" s="80" t="s">
        <v>21</v>
      </c>
      <c r="B18" s="81"/>
      <c r="C18" s="81"/>
      <c r="D18" s="81"/>
      <c r="E18" s="81"/>
      <c r="F18" s="81"/>
      <c r="G18" s="81"/>
      <c r="H18" s="81"/>
      <c r="I18" s="82"/>
    </row>
    <row r="19" spans="1:9" s="16" customFormat="1" ht="13.5" customHeight="1" thickBot="1">
      <c r="A19" s="83"/>
      <c r="B19" s="84"/>
      <c r="C19" s="84"/>
      <c r="D19" s="84"/>
      <c r="E19" s="84"/>
      <c r="F19" s="84"/>
      <c r="G19" s="84"/>
      <c r="H19" s="84"/>
      <c r="I19" s="85"/>
    </row>
    <row r="20" spans="1:9" s="16" customFormat="1" ht="13.5" customHeight="1" thickBot="1">
      <c r="A20" s="77" t="s">
        <v>22</v>
      </c>
      <c r="B20" s="78"/>
      <c r="C20" s="78"/>
      <c r="D20" s="78"/>
      <c r="E20" s="78"/>
      <c r="F20" s="78"/>
      <c r="G20" s="78"/>
      <c r="H20" s="78"/>
      <c r="I20" s="79"/>
    </row>
    <row r="21" spans="1:9" s="16" customFormat="1" ht="13.5" customHeight="1" thickBot="1">
      <c r="A21" s="83"/>
      <c r="B21" s="84"/>
      <c r="C21" s="84"/>
      <c r="D21" s="84"/>
      <c r="E21" s="84"/>
      <c r="F21" s="84"/>
      <c r="G21" s="84"/>
      <c r="H21" s="84"/>
      <c r="I21" s="85"/>
    </row>
    <row r="22" spans="1:9" s="16" customFormat="1" ht="13.5" customHeight="1" thickBot="1">
      <c r="A22" s="83"/>
      <c r="B22" s="84"/>
      <c r="C22" s="84"/>
      <c r="D22" s="84"/>
      <c r="E22" s="84"/>
      <c r="F22" s="84"/>
      <c r="G22" s="84"/>
      <c r="H22" s="84"/>
      <c r="I22" s="85"/>
    </row>
    <row r="23" spans="1:9" s="16" customFormat="1" ht="13.5" customHeight="1" thickBot="1">
      <c r="A23" s="71" t="s">
        <v>23</v>
      </c>
      <c r="B23" s="73" t="s">
        <v>24</v>
      </c>
      <c r="C23" s="74"/>
      <c r="D23" s="74"/>
      <c r="E23" s="74"/>
      <c r="F23" s="74"/>
      <c r="G23" s="74"/>
      <c r="H23" s="74"/>
      <c r="I23" s="75"/>
    </row>
    <row r="24" spans="1:9" s="16" customFormat="1" ht="67.5" customHeight="1" thickBot="1">
      <c r="A24" s="72"/>
      <c r="B24" s="17" t="s">
        <v>25</v>
      </c>
      <c r="C24" s="17" t="s">
        <v>26</v>
      </c>
      <c r="D24" s="17" t="s">
        <v>27</v>
      </c>
      <c r="E24" s="17" t="s">
        <v>28</v>
      </c>
      <c r="F24" s="17" t="s">
        <v>29</v>
      </c>
      <c r="G24" s="17" t="s">
        <v>30</v>
      </c>
      <c r="H24" s="17"/>
      <c r="I24" s="17" t="s">
        <v>31</v>
      </c>
    </row>
    <row r="25" spans="1:9" s="18" customFormat="1" ht="13.5" customHeight="1" thickBot="1">
      <c r="A25" s="19">
        <v>1</v>
      </c>
      <c r="B25" s="20">
        <v>2</v>
      </c>
      <c r="C25" s="20">
        <v>3</v>
      </c>
      <c r="D25" s="21">
        <v>4</v>
      </c>
      <c r="E25" s="20">
        <v>5</v>
      </c>
      <c r="F25" s="20">
        <v>6</v>
      </c>
      <c r="G25" s="20">
        <v>7</v>
      </c>
      <c r="H25" s="20">
        <v>8</v>
      </c>
      <c r="I25" s="22">
        <v>9</v>
      </c>
    </row>
    <row r="26" spans="1:9" s="16" customFormat="1">
      <c r="A26" s="76" t="s">
        <v>32</v>
      </c>
      <c r="B26" s="76"/>
      <c r="C26" s="76"/>
      <c r="D26" s="76"/>
      <c r="E26" s="76"/>
      <c r="F26" s="76"/>
    </row>
    <row r="27" spans="1:9" s="16" customFormat="1"/>
  </sheetData>
  <mergeCells count="26">
    <mergeCell ref="A8:E8"/>
    <mergeCell ref="G8:I11"/>
    <mergeCell ref="A9:E9"/>
    <mergeCell ref="F9:F10"/>
    <mergeCell ref="A10:E10"/>
    <mergeCell ref="A1:G1"/>
    <mergeCell ref="A3:G3"/>
    <mergeCell ref="D4:E4"/>
    <mergeCell ref="A6:E6"/>
    <mergeCell ref="G6:I6"/>
    <mergeCell ref="A11:E11"/>
    <mergeCell ref="A12:E12"/>
    <mergeCell ref="F12:F13"/>
    <mergeCell ref="A13:E13"/>
    <mergeCell ref="A14:E14"/>
    <mergeCell ref="F14:F15"/>
    <mergeCell ref="A15:E15"/>
    <mergeCell ref="A23:A24"/>
    <mergeCell ref="B23:I23"/>
    <mergeCell ref="A26:F26"/>
    <mergeCell ref="A17:I17"/>
    <mergeCell ref="A18:I18"/>
    <mergeCell ref="A19:I19"/>
    <mergeCell ref="A20:I20"/>
    <mergeCell ref="A21:I21"/>
    <mergeCell ref="A22:I22"/>
  </mergeCells>
  <pageMargins left="0.59055118110236227" right="0.39370078740157483" top="0.39370078740157483" bottom="0.39370078740157483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dimension ref="A2:K34"/>
  <sheetViews>
    <sheetView workbookViewId="0">
      <selection activeCell="L28" sqref="L28"/>
    </sheetView>
  </sheetViews>
  <sheetFormatPr defaultColWidth="9.33203125" defaultRowHeight="11.25" customHeight="1"/>
  <cols>
    <col min="1" max="1" width="42" style="24" customWidth="1"/>
    <col min="2" max="2" width="6.33203125" style="25" customWidth="1"/>
    <col min="3" max="3" width="10.5" style="26" customWidth="1"/>
    <col min="4" max="4" width="19.1640625" style="27" customWidth="1"/>
    <col min="5" max="5" width="20.83203125" style="27" customWidth="1"/>
    <col min="6" max="6" width="9.33203125" style="23" hidden="1" customWidth="1"/>
    <col min="7" max="7" width="9.33203125" style="28" hidden="1" customWidth="1"/>
    <col min="8" max="9" width="9.33203125" style="23" hidden="1" customWidth="1"/>
    <col min="10" max="11" width="9.33203125" style="28" hidden="1" customWidth="1"/>
    <col min="12" max="16384" width="9.33203125" style="23"/>
  </cols>
  <sheetData>
    <row r="2" spans="1:11" s="29" customFormat="1" ht="67.5" customHeight="1">
      <c r="A2" s="30" t="s">
        <v>33</v>
      </c>
      <c r="B2" s="31" t="s">
        <v>34</v>
      </c>
      <c r="C2" s="32" t="s">
        <v>140</v>
      </c>
      <c r="D2" s="33" t="s">
        <v>36</v>
      </c>
      <c r="E2" s="34" t="s">
        <v>37</v>
      </c>
      <c r="G2" s="35"/>
      <c r="J2" s="35"/>
      <c r="K2" s="35"/>
    </row>
    <row r="3" spans="1:11" s="36" customFormat="1" ht="11.25" customHeight="1">
      <c r="A3" s="37" t="s">
        <v>38</v>
      </c>
      <c r="B3" s="38" t="s">
        <v>39</v>
      </c>
      <c r="C3" s="39">
        <v>1</v>
      </c>
      <c r="D3" s="39">
        <v>2</v>
      </c>
      <c r="E3" s="39">
        <v>3</v>
      </c>
      <c r="G3" s="40"/>
      <c r="J3" s="40"/>
      <c r="K3" s="40"/>
    </row>
    <row r="4" spans="1:11" ht="55.5" customHeight="1">
      <c r="A4" s="41" t="s">
        <v>40</v>
      </c>
      <c r="B4" s="38" t="s">
        <v>41</v>
      </c>
      <c r="C4" s="125">
        <v>53700</v>
      </c>
      <c r="D4" s="126">
        <v>210812.7</v>
      </c>
      <c r="E4" s="126">
        <v>3925.7486033519554</v>
      </c>
      <c r="F4" s="23" t="e">
        <f>[2]Dodatok1!#REF!</f>
        <v>#REF!</v>
      </c>
      <c r="G4" s="44" t="e">
        <f t="shared" ref="G4:G15" si="0">F4-C4</f>
        <v>#REF!</v>
      </c>
      <c r="H4" s="26">
        <f>SUM(C5:C15)</f>
        <v>42937</v>
      </c>
      <c r="I4" s="27">
        <f>SUM(D5:D17)</f>
        <v>210812.69999999998</v>
      </c>
      <c r="J4" s="44">
        <f>H4-C4</f>
        <v>-10763</v>
      </c>
      <c r="K4" s="45">
        <f>I4-D4</f>
        <v>0</v>
      </c>
    </row>
    <row r="5" spans="1:11" ht="12.75" customHeight="1">
      <c r="A5" s="41" t="s">
        <v>42</v>
      </c>
      <c r="B5" s="38" t="s">
        <v>43</v>
      </c>
      <c r="C5" s="125">
        <v>11</v>
      </c>
      <c r="D5" s="126">
        <v>6.3</v>
      </c>
      <c r="E5" s="126">
        <v>572.72727272727275</v>
      </c>
      <c r="F5" s="23" t="e">
        <f>[2]Dodatok1!#REF!</f>
        <v>#REF!</v>
      </c>
      <c r="G5" s="44" t="e">
        <f t="shared" si="0"/>
        <v>#REF!</v>
      </c>
    </row>
    <row r="6" spans="1:11" ht="12.75" customHeight="1">
      <c r="A6" s="41" t="s">
        <v>44</v>
      </c>
      <c r="B6" s="38" t="s">
        <v>45</v>
      </c>
      <c r="C6" s="125">
        <v>0</v>
      </c>
      <c r="D6" s="126">
        <v>0</v>
      </c>
      <c r="E6" s="126">
        <v>0</v>
      </c>
      <c r="F6" s="23" t="e">
        <f>[2]Dodatok1!#REF!</f>
        <v>#REF!</v>
      </c>
      <c r="G6" s="44" t="e">
        <f t="shared" si="0"/>
        <v>#REF!</v>
      </c>
    </row>
    <row r="7" spans="1:11" ht="12.75" customHeight="1">
      <c r="A7" s="41" t="s">
        <v>46</v>
      </c>
      <c r="B7" s="38" t="s">
        <v>47</v>
      </c>
      <c r="C7" s="125">
        <v>65</v>
      </c>
      <c r="D7" s="126">
        <v>68.099999999999994</v>
      </c>
      <c r="E7" s="126">
        <v>1047.6923076923076</v>
      </c>
      <c r="F7" s="23" t="e">
        <f>[2]Dodatok1!#REF!</f>
        <v>#REF!</v>
      </c>
      <c r="G7" s="44" t="e">
        <f t="shared" si="0"/>
        <v>#REF!</v>
      </c>
    </row>
    <row r="8" spans="1:11" ht="12.75" customHeight="1">
      <c r="A8" s="41" t="s">
        <v>48</v>
      </c>
      <c r="B8" s="38" t="s">
        <v>49</v>
      </c>
      <c r="C8" s="125">
        <v>8</v>
      </c>
      <c r="D8" s="126">
        <v>9.4</v>
      </c>
      <c r="E8" s="126">
        <v>1175</v>
      </c>
      <c r="F8" s="23" t="e">
        <f>[2]Dodatok1!#REF!</f>
        <v>#REF!</v>
      </c>
      <c r="G8" s="44" t="e">
        <f t="shared" si="0"/>
        <v>#REF!</v>
      </c>
    </row>
    <row r="9" spans="1:11" ht="12.75" customHeight="1">
      <c r="A9" s="41" t="s">
        <v>50</v>
      </c>
      <c r="B9" s="38" t="s">
        <v>51</v>
      </c>
      <c r="C9" s="125">
        <v>208</v>
      </c>
      <c r="D9" s="126">
        <v>261.89999999999998</v>
      </c>
      <c r="E9" s="126">
        <v>1259.1346153846152</v>
      </c>
      <c r="F9" s="23" t="e">
        <f>[2]Dodatok1!#REF!</f>
        <v>#REF!</v>
      </c>
      <c r="G9" s="44" t="e">
        <f t="shared" si="0"/>
        <v>#REF!</v>
      </c>
    </row>
    <row r="10" spans="1:11" ht="12.75" customHeight="1">
      <c r="A10" s="41" t="s">
        <v>52</v>
      </c>
      <c r="B10" s="38" t="s">
        <v>53</v>
      </c>
      <c r="C10" s="125">
        <v>19</v>
      </c>
      <c r="D10" s="126">
        <v>25.4</v>
      </c>
      <c r="E10" s="126">
        <v>1336.8421052631579</v>
      </c>
      <c r="F10" s="23" t="e">
        <f>[2]Dodatok1!#REF!</f>
        <v>#REF!</v>
      </c>
      <c r="G10" s="44" t="e">
        <f t="shared" si="0"/>
        <v>#REF!</v>
      </c>
    </row>
    <row r="11" spans="1:11" ht="12.75" customHeight="1">
      <c r="A11" s="41" t="s">
        <v>54</v>
      </c>
      <c r="B11" s="38" t="s">
        <v>55</v>
      </c>
      <c r="C11" s="125">
        <v>11</v>
      </c>
      <c r="D11" s="126">
        <v>16</v>
      </c>
      <c r="E11" s="126">
        <v>1454.5454545454545</v>
      </c>
      <c r="F11" s="23" t="e">
        <f>[2]Dodatok1!#REF!</f>
        <v>#REF!</v>
      </c>
      <c r="G11" s="44" t="e">
        <f t="shared" si="0"/>
        <v>#REF!</v>
      </c>
    </row>
    <row r="12" spans="1:11" ht="12.75" customHeight="1">
      <c r="A12" s="41" t="s">
        <v>56</v>
      </c>
      <c r="B12" s="38" t="s">
        <v>57</v>
      </c>
      <c r="C12" s="125">
        <v>24</v>
      </c>
      <c r="D12" s="126">
        <v>40.4</v>
      </c>
      <c r="E12" s="126">
        <v>1683.3333333333333</v>
      </c>
      <c r="F12" s="23" t="e">
        <f>[2]Dodatok1!#REF!</f>
        <v>#REF!</v>
      </c>
      <c r="G12" s="44" t="e">
        <f t="shared" si="0"/>
        <v>#REF!</v>
      </c>
    </row>
    <row r="13" spans="1:11" ht="12.75" customHeight="1">
      <c r="A13" s="41" t="s">
        <v>58</v>
      </c>
      <c r="B13" s="38" t="s">
        <v>59</v>
      </c>
      <c r="C13" s="125">
        <v>29753</v>
      </c>
      <c r="D13" s="126">
        <v>76923.899999999994</v>
      </c>
      <c r="E13" s="126">
        <v>2585.4165966457163</v>
      </c>
      <c r="F13" s="23" t="e">
        <f>[2]Dodatok1!#REF!</f>
        <v>#REF!</v>
      </c>
      <c r="G13" s="44" t="e">
        <f t="shared" si="0"/>
        <v>#REF!</v>
      </c>
    </row>
    <row r="14" spans="1:11" ht="12.75" customHeight="1">
      <c r="A14" s="41" t="s">
        <v>60</v>
      </c>
      <c r="B14" s="38" t="s">
        <v>61</v>
      </c>
      <c r="C14" s="125">
        <v>7344</v>
      </c>
      <c r="D14" s="126">
        <v>25506.3</v>
      </c>
      <c r="E14" s="126">
        <v>3473.080065359477</v>
      </c>
      <c r="F14" s="23" t="e">
        <f>[2]Dodatok1!#REF!</f>
        <v>#REF!</v>
      </c>
      <c r="G14" s="44" t="e">
        <f t="shared" si="0"/>
        <v>#REF!</v>
      </c>
    </row>
    <row r="15" spans="1:11" ht="12.75" customHeight="1">
      <c r="A15" s="41" t="s">
        <v>62</v>
      </c>
      <c r="B15" s="38" t="s">
        <v>63</v>
      </c>
      <c r="C15" s="125">
        <v>5494</v>
      </c>
      <c r="D15" s="126">
        <v>24595.200000000001</v>
      </c>
      <c r="E15" s="126">
        <v>4476.7382599199127</v>
      </c>
      <c r="F15" s="23" t="e">
        <f>[2]Dodatok1!#REF!</f>
        <v>#REF!</v>
      </c>
      <c r="G15" s="44" t="e">
        <f t="shared" si="0"/>
        <v>#REF!</v>
      </c>
    </row>
    <row r="16" spans="1:11" ht="12.75" customHeight="1">
      <c r="A16" s="41" t="s">
        <v>64</v>
      </c>
      <c r="B16" s="38" t="s">
        <v>65</v>
      </c>
      <c r="C16" s="125">
        <v>9068</v>
      </c>
      <c r="D16" s="126">
        <v>59754.7</v>
      </c>
      <c r="E16" s="126">
        <v>6589.6228495809437</v>
      </c>
      <c r="G16" s="44"/>
    </row>
    <row r="17" spans="1:11" ht="12.75" customHeight="1">
      <c r="A17" s="41" t="s">
        <v>66</v>
      </c>
      <c r="B17" s="46" t="s">
        <v>67</v>
      </c>
      <c r="C17" s="125">
        <v>1695</v>
      </c>
      <c r="D17" s="126">
        <v>23605.1</v>
      </c>
      <c r="E17" s="126">
        <v>13926.312684365781</v>
      </c>
      <c r="F17" s="23" t="e">
        <f>[2]Dodatok1!#REF!</f>
        <v>#REF!</v>
      </c>
      <c r="G17" s="44" t="e">
        <f t="shared" ref="G17:G26" si="1">F17-C17</f>
        <v>#REF!</v>
      </c>
    </row>
    <row r="18" spans="1:11" ht="45.75" customHeight="1">
      <c r="A18" s="41" t="s">
        <v>68</v>
      </c>
      <c r="B18" s="46" t="s">
        <v>69</v>
      </c>
      <c r="C18" s="125">
        <v>35441</v>
      </c>
      <c r="D18" s="126">
        <v>153438.9</v>
      </c>
      <c r="E18" s="126">
        <v>4329.4179058152986</v>
      </c>
      <c r="F18" s="26" t="e">
        <f>'[3]Dodatok 2'!#REF!</f>
        <v>#REF!</v>
      </c>
      <c r="G18" s="44" t="e">
        <f t="shared" si="1"/>
        <v>#REF!</v>
      </c>
      <c r="H18" s="26">
        <f>SUM(C18:C23)</f>
        <v>53700</v>
      </c>
      <c r="I18" s="27">
        <f>SUM(D18:D23)</f>
        <v>210812.7</v>
      </c>
      <c r="J18" s="44">
        <f>H18-C4</f>
        <v>0</v>
      </c>
      <c r="K18" s="45">
        <f>I18-D4</f>
        <v>0</v>
      </c>
    </row>
    <row r="19" spans="1:11" ht="14.25" customHeight="1">
      <c r="A19" s="41" t="s">
        <v>70</v>
      </c>
      <c r="B19" s="46" t="s">
        <v>71</v>
      </c>
      <c r="C19" s="125">
        <v>14876</v>
      </c>
      <c r="D19" s="126">
        <v>46057.9</v>
      </c>
      <c r="E19" s="126">
        <v>3096.121269158376</v>
      </c>
      <c r="F19" s="26" t="e">
        <f>'[3]Dodatok 2'!#REF!</f>
        <v>#REF!</v>
      </c>
      <c r="G19" s="44" t="e">
        <f t="shared" si="1"/>
        <v>#REF!</v>
      </c>
    </row>
    <row r="20" spans="1:11" ht="14.25" customHeight="1">
      <c r="A20" s="41" t="s">
        <v>72</v>
      </c>
      <c r="B20" s="46" t="s">
        <v>73</v>
      </c>
      <c r="C20" s="125">
        <v>2140</v>
      </c>
      <c r="D20" s="126">
        <v>5356.2</v>
      </c>
      <c r="E20" s="126">
        <v>2502.8971962616824</v>
      </c>
      <c r="F20" s="26" t="e">
        <f>'[3]Dodatok 2'!#REF!</f>
        <v>#REF!</v>
      </c>
      <c r="G20" s="44" t="e">
        <f t="shared" si="1"/>
        <v>#REF!</v>
      </c>
    </row>
    <row r="21" spans="1:11" ht="14.25" customHeight="1">
      <c r="A21" s="41" t="s">
        <v>74</v>
      </c>
      <c r="B21" s="46" t="s">
        <v>75</v>
      </c>
      <c r="C21" s="125">
        <v>985</v>
      </c>
      <c r="D21" s="126">
        <v>4189.6000000000004</v>
      </c>
      <c r="E21" s="126">
        <v>4253.4010152284272</v>
      </c>
      <c r="F21" s="26" t="e">
        <f>'[3]Dodatok 2'!#REF!</f>
        <v>#REF!</v>
      </c>
      <c r="G21" s="44" t="e">
        <f t="shared" si="1"/>
        <v>#REF!</v>
      </c>
    </row>
    <row r="22" spans="1:11" ht="14.25" customHeight="1">
      <c r="A22" s="41" t="s">
        <v>76</v>
      </c>
      <c r="B22" s="46" t="s">
        <v>77</v>
      </c>
      <c r="C22" s="125">
        <v>247</v>
      </c>
      <c r="D22" s="126">
        <v>517.20000000000005</v>
      </c>
      <c r="E22" s="126">
        <v>2093.927125506073</v>
      </c>
      <c r="F22" s="26" t="e">
        <f>'[3]Dodatok 2'!#REF!</f>
        <v>#REF!</v>
      </c>
      <c r="G22" s="44" t="e">
        <f t="shared" si="1"/>
        <v>#REF!</v>
      </c>
    </row>
    <row r="23" spans="1:11" ht="14.25" customHeight="1">
      <c r="A23" s="41" t="s">
        <v>78</v>
      </c>
      <c r="B23" s="46" t="s">
        <v>79</v>
      </c>
      <c r="C23" s="125">
        <v>11</v>
      </c>
      <c r="D23" s="126">
        <v>1252.9000000000001</v>
      </c>
      <c r="E23" s="126">
        <v>113900</v>
      </c>
      <c r="F23" s="26" t="e">
        <f>'[3]Dodatok 2'!#REF!</f>
        <v>#REF!</v>
      </c>
      <c r="G23" s="44" t="e">
        <f t="shared" si="1"/>
        <v>#REF!</v>
      </c>
    </row>
    <row r="24" spans="1:11" ht="42.75" customHeight="1">
      <c r="A24" s="41" t="s">
        <v>80</v>
      </c>
      <c r="B24" s="46" t="s">
        <v>81</v>
      </c>
      <c r="C24" s="125">
        <v>351</v>
      </c>
      <c r="D24" s="126">
        <v>437.7</v>
      </c>
      <c r="E24" s="126">
        <v>1247.0085470085471</v>
      </c>
      <c r="F24" s="26" t="e">
        <f>'[4]Dodatok 3'!#REF!</f>
        <v>#REF!</v>
      </c>
      <c r="G24" s="44" t="e">
        <f t="shared" si="1"/>
        <v>#REF!</v>
      </c>
      <c r="H24" s="26">
        <f>SUM(C24:C26)</f>
        <v>53700</v>
      </c>
      <c r="I24" s="27">
        <f>SUM(D24:D26)</f>
        <v>210812.7</v>
      </c>
      <c r="J24" s="44">
        <f>H24-C4</f>
        <v>0</v>
      </c>
      <c r="K24" s="45">
        <f>I24-D4</f>
        <v>0</v>
      </c>
    </row>
    <row r="25" spans="1:11" ht="11.25" customHeight="1">
      <c r="A25" s="41" t="s">
        <v>82</v>
      </c>
      <c r="B25" s="46" t="s">
        <v>83</v>
      </c>
      <c r="C25" s="125">
        <v>7052</v>
      </c>
      <c r="D25" s="126">
        <v>14759.8</v>
      </c>
      <c r="E25" s="126">
        <v>2093</v>
      </c>
      <c r="F25" s="26" t="e">
        <f>'[4]Dodatok 3'!#REF!</f>
        <v>#REF!</v>
      </c>
      <c r="G25" s="44" t="e">
        <f t="shared" si="1"/>
        <v>#REF!</v>
      </c>
    </row>
    <row r="26" spans="1:11" ht="11.25" customHeight="1">
      <c r="A26" s="41" t="s">
        <v>84</v>
      </c>
      <c r="B26" s="46" t="s">
        <v>85</v>
      </c>
      <c r="C26" s="125">
        <v>46297</v>
      </c>
      <c r="D26" s="126">
        <v>195615.2</v>
      </c>
      <c r="E26" s="126">
        <v>4225.2240965937317</v>
      </c>
      <c r="F26" s="26" t="e">
        <f>'[4]Dodatok 3'!#REF!</f>
        <v>#REF!</v>
      </c>
      <c r="G26" s="44" t="e">
        <f t="shared" si="1"/>
        <v>#REF!</v>
      </c>
    </row>
    <row r="27" spans="1:11" s="49" customFormat="1" ht="22.5" customHeight="1">
      <c r="A27" s="41" t="s">
        <v>141</v>
      </c>
      <c r="B27" s="46" t="s">
        <v>87</v>
      </c>
      <c r="C27" s="42">
        <v>0</v>
      </c>
      <c r="D27" s="43">
        <v>0</v>
      </c>
      <c r="E27" s="43">
        <v>0</v>
      </c>
      <c r="F27" s="47"/>
      <c r="G27" s="47"/>
    </row>
    <row r="28" spans="1:11" ht="22.5" customHeight="1">
      <c r="A28" s="41" t="s">
        <v>88</v>
      </c>
      <c r="B28" s="46" t="s">
        <v>89</v>
      </c>
      <c r="C28" s="42">
        <v>0</v>
      </c>
      <c r="D28" s="43">
        <v>0</v>
      </c>
      <c r="E28" s="43">
        <v>0</v>
      </c>
    </row>
    <row r="29" spans="1:11" s="49" customFormat="1" ht="6.75" customHeight="1">
      <c r="A29" s="50"/>
      <c r="B29" s="51"/>
      <c r="C29" s="52"/>
      <c r="D29" s="53"/>
      <c r="E29" s="53"/>
    </row>
    <row r="30" spans="1:11" ht="11.25" customHeight="1">
      <c r="A30" s="114" t="s">
        <v>90</v>
      </c>
      <c r="B30" s="114"/>
      <c r="C30" s="114"/>
      <c r="D30" s="114"/>
      <c r="E30" s="114"/>
      <c r="G30" s="23"/>
      <c r="H30" s="28"/>
      <c r="I30" s="28"/>
      <c r="J30" s="23"/>
      <c r="K30" s="23"/>
    </row>
    <row r="31" spans="1:11" ht="11.25" customHeight="1">
      <c r="A31" s="114"/>
      <c r="B31" s="114"/>
      <c r="C31" s="114"/>
      <c r="D31" s="114"/>
      <c r="E31" s="114"/>
      <c r="G31" s="23"/>
      <c r="H31" s="28"/>
      <c r="I31" s="28"/>
      <c r="J31" s="23"/>
      <c r="K31" s="23"/>
    </row>
    <row r="32" spans="1:11" ht="40.5" customHeight="1">
      <c r="A32" s="115" t="s">
        <v>91</v>
      </c>
      <c r="B32" s="115"/>
      <c r="C32" s="115"/>
      <c r="D32" s="115" t="s">
        <v>92</v>
      </c>
      <c r="E32" s="115"/>
      <c r="F32" s="115"/>
      <c r="G32" s="115"/>
    </row>
    <row r="34" spans="1:3" ht="22.5" customHeight="1">
      <c r="A34" s="115" t="s">
        <v>93</v>
      </c>
      <c r="B34" s="115"/>
      <c r="C34" s="115"/>
    </row>
  </sheetData>
  <mergeCells count="4">
    <mergeCell ref="A30:E31"/>
    <mergeCell ref="A32:C32"/>
    <mergeCell ref="D32:G32"/>
    <mergeCell ref="A34:C34"/>
  </mergeCells>
  <pageMargins left="0.39370078740157483" right="0.39370078740157483" top="0.39370078740157483" bottom="0.39370078740157483" header="0" footer="0.11811023622047245"/>
  <pageSetup paperSize="9" fitToHeight="42" orientation="portrait"/>
  <headerFooter>
    <oddFooter>&amp;R&amp;6&amp;P/&amp;N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G13" sqref="B2:G13"/>
    </sheetView>
  </sheetViews>
  <sheetFormatPr defaultColWidth="9.33203125" defaultRowHeight="12.75"/>
  <cols>
    <col min="3" max="3" width="11.83203125" customWidth="1"/>
    <col min="6" max="6" width="12.6640625" customWidth="1"/>
  </cols>
  <sheetData>
    <row r="2" spans="2:7">
      <c r="B2" s="1" t="s">
        <v>94</v>
      </c>
      <c r="G2" s="1" t="s">
        <v>95</v>
      </c>
    </row>
    <row r="3" spans="2:7">
      <c r="B3" s="1" t="s">
        <v>41</v>
      </c>
      <c r="C3" s="42">
        <f>'5pf (раб)'!C4</f>
        <v>53700</v>
      </c>
      <c r="D3" s="1" t="s">
        <v>96</v>
      </c>
      <c r="E3" s="1" t="s">
        <v>97</v>
      </c>
      <c r="F3" s="42">
        <f>SUM('5pf (раб)'!C5:C17)</f>
        <v>53700</v>
      </c>
      <c r="G3" t="str">
        <f>IF(F3=C3,"+","-")</f>
        <v>+</v>
      </c>
    </row>
    <row r="4" spans="2:7">
      <c r="B4" s="1" t="s">
        <v>41</v>
      </c>
      <c r="C4" s="42">
        <f>'5pf (раб)'!C4</f>
        <v>53700</v>
      </c>
      <c r="D4" s="1" t="s">
        <v>96</v>
      </c>
      <c r="E4" s="1" t="s">
        <v>98</v>
      </c>
      <c r="F4" s="42">
        <f>SUM('5pf (раб)'!C18:C23)</f>
        <v>53700</v>
      </c>
      <c r="G4" t="str">
        <f>IF(F4=C4,"+","-")</f>
        <v>+</v>
      </c>
    </row>
    <row r="5" spans="2:7">
      <c r="B5" s="1" t="s">
        <v>41</v>
      </c>
      <c r="C5" s="42">
        <f>'5pf (раб)'!C4</f>
        <v>53700</v>
      </c>
      <c r="D5" s="1" t="s">
        <v>96</v>
      </c>
      <c r="E5" s="1" t="s">
        <v>99</v>
      </c>
      <c r="F5" s="42">
        <f>SUM('5pf (раб)'!C24:C26)</f>
        <v>53700</v>
      </c>
      <c r="G5" t="str">
        <f>IF(F5=C5,"+","-")</f>
        <v>+</v>
      </c>
    </row>
    <row r="6" spans="2:7">
      <c r="B6" s="1" t="s">
        <v>41</v>
      </c>
      <c r="C6" s="42">
        <f>'5pf (раб)'!C4</f>
        <v>53700</v>
      </c>
      <c r="D6" s="1" t="s">
        <v>100</v>
      </c>
      <c r="E6" s="1" t="s">
        <v>87</v>
      </c>
      <c r="F6" s="42">
        <f>'5pf (раб)'!C27</f>
        <v>0</v>
      </c>
      <c r="G6" t="str">
        <f>IF(F6&lt;=C6,"+","-")</f>
        <v>+</v>
      </c>
    </row>
    <row r="8" spans="2:7">
      <c r="B8" s="1" t="s">
        <v>102</v>
      </c>
    </row>
    <row r="9" spans="2:7">
      <c r="B9" s="1" t="s">
        <v>41</v>
      </c>
      <c r="C9" s="43">
        <f>'5pf (раб)'!D4</f>
        <v>210812.7</v>
      </c>
      <c r="D9" s="1" t="s">
        <v>96</v>
      </c>
      <c r="E9" s="1" t="s">
        <v>97</v>
      </c>
      <c r="F9" s="43">
        <f>SUM('5pf (раб)'!D5:D17)</f>
        <v>210812.69999999998</v>
      </c>
      <c r="G9" t="str">
        <f>IF(F9=C9,"+","-")</f>
        <v>+</v>
      </c>
    </row>
    <row r="10" spans="2:7">
      <c r="B10" s="1" t="s">
        <v>41</v>
      </c>
      <c r="C10" s="43">
        <f>'5pf (раб)'!D4</f>
        <v>210812.7</v>
      </c>
      <c r="D10" s="1" t="s">
        <v>96</v>
      </c>
      <c r="E10" s="1" t="s">
        <v>98</v>
      </c>
      <c r="F10" s="43">
        <f>SUM('5pf (раб)'!D18:D23)</f>
        <v>210812.7</v>
      </c>
      <c r="G10" t="str">
        <f>IF(F10=C10,"+","-")</f>
        <v>+</v>
      </c>
    </row>
    <row r="11" spans="2:7">
      <c r="B11" s="1" t="s">
        <v>41</v>
      </c>
      <c r="C11" s="43">
        <f>'5pf (раб)'!D4</f>
        <v>210812.7</v>
      </c>
      <c r="D11" s="1" t="s">
        <v>96</v>
      </c>
      <c r="E11" s="1" t="s">
        <v>99</v>
      </c>
      <c r="F11" s="43">
        <f>SUM('5pf (раб)'!D24:D26)</f>
        <v>210812.7</v>
      </c>
      <c r="G11" t="str">
        <f>IF(F11=C11,"+","-")</f>
        <v>+</v>
      </c>
    </row>
    <row r="12" spans="2:7">
      <c r="B12" s="1" t="s">
        <v>41</v>
      </c>
      <c r="C12" s="43">
        <f>'5pf (раб)'!D4</f>
        <v>210812.7</v>
      </c>
      <c r="D12" s="1" t="s">
        <v>100</v>
      </c>
      <c r="E12" s="1" t="s">
        <v>87</v>
      </c>
      <c r="F12" s="43">
        <f>'5pf (раб)'!D27</f>
        <v>0</v>
      </c>
      <c r="G12" t="str">
        <f>IF(F12&lt;=C12,"+","-")</f>
        <v>+</v>
      </c>
    </row>
  </sheetData>
  <conditionalFormatting sqref="G3:G12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F65"/>
  <sheetViews>
    <sheetView topLeftCell="A31" workbookViewId="0">
      <selection activeCell="F24" sqref="F24"/>
    </sheetView>
  </sheetViews>
  <sheetFormatPr defaultColWidth="9.33203125" defaultRowHeight="11.25" customHeight="1"/>
  <cols>
    <col min="1" max="1" width="4.332031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9" customWidth="1"/>
    <col min="11" max="11" width="10.33203125" style="49" customWidth="1"/>
    <col min="12" max="14" width="9.33203125" style="49"/>
    <col min="15" max="15" width="11.6640625" style="49" bestFit="1" customWidth="1"/>
    <col min="16" max="16" width="9.33203125" style="49"/>
    <col min="17" max="17" width="12.6640625" style="49" bestFit="1" customWidth="1"/>
    <col min="18" max="30" width="9.33203125" style="49"/>
    <col min="31" max="31" width="12.1640625" style="49" bestFit="1" customWidth="1"/>
    <col min="32" max="32" width="9.33203125" style="47"/>
    <col min="33" max="16384" width="9.33203125" style="49"/>
  </cols>
  <sheetData>
    <row r="1" spans="1:32" ht="11.25" customHeight="1">
      <c r="A1" s="124" t="s">
        <v>142</v>
      </c>
      <c r="B1" s="124"/>
      <c r="C1" s="124"/>
      <c r="D1" s="124"/>
      <c r="E1" s="124"/>
      <c r="F1" s="124"/>
      <c r="G1" s="54"/>
    </row>
    <row r="2" spans="1:32" ht="18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42</v>
      </c>
      <c r="G2" s="122"/>
      <c r="H2" s="122"/>
      <c r="I2" s="121" t="s">
        <v>44</v>
      </c>
      <c r="J2" s="122"/>
      <c r="K2" s="123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6"/>
    </row>
    <row r="3" spans="1:32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  <c r="AF3" s="57"/>
    </row>
    <row r="4" spans="1:32" ht="36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  <c r="AF4" s="57"/>
    </row>
    <row r="5" spans="1:32" ht="11.25" customHeight="1">
      <c r="A5" s="58" t="s">
        <v>110</v>
      </c>
      <c r="B5" s="58" t="s">
        <v>111</v>
      </c>
      <c r="C5" s="59">
        <v>22658</v>
      </c>
      <c r="D5" s="60">
        <v>99315.7</v>
      </c>
      <c r="E5" s="61">
        <v>4383.3</v>
      </c>
      <c r="F5" s="59">
        <v>0</v>
      </c>
      <c r="G5" s="60">
        <v>0</v>
      </c>
      <c r="H5" s="60">
        <v>0</v>
      </c>
      <c r="I5" s="59">
        <v>0</v>
      </c>
      <c r="J5" s="60">
        <v>0</v>
      </c>
      <c r="K5" s="60">
        <v>0</v>
      </c>
      <c r="AF5" s="62"/>
    </row>
    <row r="6" spans="1:32" ht="11.25" customHeight="1">
      <c r="A6" s="58" t="s">
        <v>112</v>
      </c>
      <c r="B6" s="58" t="s">
        <v>113</v>
      </c>
      <c r="C6" s="59">
        <v>2290</v>
      </c>
      <c r="D6" s="60">
        <v>8437.2999999999993</v>
      </c>
      <c r="E6" s="61">
        <v>3684.4</v>
      </c>
      <c r="F6" s="59">
        <v>0</v>
      </c>
      <c r="G6" s="60">
        <v>0</v>
      </c>
      <c r="H6" s="60">
        <v>0</v>
      </c>
      <c r="I6" s="59">
        <v>0</v>
      </c>
      <c r="J6" s="60">
        <v>0</v>
      </c>
      <c r="K6" s="60">
        <v>0</v>
      </c>
      <c r="AF6" s="62"/>
    </row>
    <row r="7" spans="1:32" ht="11.25" customHeight="1">
      <c r="A7" s="58" t="s">
        <v>114</v>
      </c>
      <c r="B7" s="58" t="s">
        <v>115</v>
      </c>
      <c r="C7" s="59">
        <v>3179</v>
      </c>
      <c r="D7" s="60">
        <v>11598</v>
      </c>
      <c r="E7" s="61">
        <v>3648.3</v>
      </c>
      <c r="F7" s="59">
        <v>0</v>
      </c>
      <c r="G7" s="60">
        <v>0</v>
      </c>
      <c r="H7" s="60">
        <v>0</v>
      </c>
      <c r="I7" s="59">
        <v>0</v>
      </c>
      <c r="J7" s="60">
        <v>0</v>
      </c>
      <c r="K7" s="60">
        <v>0</v>
      </c>
      <c r="AF7" s="62"/>
    </row>
    <row r="8" spans="1:32" ht="11.25" customHeight="1">
      <c r="A8" s="58" t="s">
        <v>116</v>
      </c>
      <c r="B8" s="58" t="s">
        <v>117</v>
      </c>
      <c r="C8" s="59">
        <v>3451</v>
      </c>
      <c r="D8" s="60">
        <v>11825.2</v>
      </c>
      <c r="E8" s="61">
        <v>3426.6</v>
      </c>
      <c r="F8" s="59">
        <v>4</v>
      </c>
      <c r="G8" s="60">
        <v>3.1</v>
      </c>
      <c r="H8" s="60">
        <v>784.9</v>
      </c>
      <c r="I8" s="59">
        <v>0</v>
      </c>
      <c r="J8" s="60">
        <v>0</v>
      </c>
      <c r="K8" s="60">
        <v>0</v>
      </c>
      <c r="AF8" s="62"/>
    </row>
    <row r="9" spans="1:32" ht="11.25" customHeight="1">
      <c r="A9" s="58" t="s">
        <v>118</v>
      </c>
      <c r="B9" s="58" t="s">
        <v>119</v>
      </c>
      <c r="C9" s="59">
        <v>5574</v>
      </c>
      <c r="D9" s="60">
        <v>19726.599999999999</v>
      </c>
      <c r="E9" s="61">
        <v>3539</v>
      </c>
      <c r="F9" s="59">
        <v>6</v>
      </c>
      <c r="G9" s="60">
        <v>3.1</v>
      </c>
      <c r="H9" s="60">
        <v>523.29999999999995</v>
      </c>
      <c r="I9" s="59">
        <v>0</v>
      </c>
      <c r="J9" s="60">
        <v>0</v>
      </c>
      <c r="K9" s="60">
        <v>0</v>
      </c>
      <c r="AF9" s="62"/>
    </row>
    <row r="10" spans="1:32" ht="11.25" customHeight="1">
      <c r="A10" s="58" t="s">
        <v>120</v>
      </c>
      <c r="B10" s="58" t="s">
        <v>121</v>
      </c>
      <c r="C10" s="59">
        <v>3496</v>
      </c>
      <c r="D10" s="60">
        <v>12949.3</v>
      </c>
      <c r="E10" s="61">
        <v>3704</v>
      </c>
      <c r="F10" s="59">
        <v>0</v>
      </c>
      <c r="G10" s="60">
        <v>0</v>
      </c>
      <c r="H10" s="60">
        <v>0</v>
      </c>
      <c r="I10" s="59">
        <v>0</v>
      </c>
      <c r="J10" s="60">
        <v>0</v>
      </c>
      <c r="K10" s="60">
        <v>0</v>
      </c>
      <c r="AF10" s="62"/>
    </row>
    <row r="11" spans="1:32" ht="11.25" customHeight="1">
      <c r="A11" s="58" t="s">
        <v>122</v>
      </c>
      <c r="B11" s="58" t="s">
        <v>123</v>
      </c>
      <c r="C11" s="59">
        <v>5146</v>
      </c>
      <c r="D11" s="60">
        <v>18322</v>
      </c>
      <c r="E11" s="61">
        <v>3560.4</v>
      </c>
      <c r="F11" s="59">
        <v>0</v>
      </c>
      <c r="G11" s="60">
        <v>0</v>
      </c>
      <c r="H11" s="60">
        <v>0</v>
      </c>
      <c r="I11" s="59">
        <v>0</v>
      </c>
      <c r="J11" s="60">
        <v>0</v>
      </c>
      <c r="K11" s="60">
        <v>0</v>
      </c>
      <c r="AF11" s="62"/>
    </row>
    <row r="12" spans="1:32" ht="11.25" customHeight="1">
      <c r="A12" s="58" t="s">
        <v>124</v>
      </c>
      <c r="B12" s="58" t="s">
        <v>125</v>
      </c>
      <c r="C12" s="59">
        <v>7906</v>
      </c>
      <c r="D12" s="60">
        <v>28638.6</v>
      </c>
      <c r="E12" s="61">
        <v>3622.4</v>
      </c>
      <c r="F12" s="59">
        <v>1</v>
      </c>
      <c r="G12" s="60">
        <v>0</v>
      </c>
      <c r="H12" s="60">
        <v>41.8</v>
      </c>
      <c r="I12" s="59">
        <v>0</v>
      </c>
      <c r="J12" s="60">
        <v>0</v>
      </c>
      <c r="K12" s="60">
        <v>0</v>
      </c>
      <c r="AF12" s="62"/>
    </row>
    <row r="13" spans="1:32" ht="11.25" customHeight="1">
      <c r="A13" s="118" t="s">
        <v>126</v>
      </c>
      <c r="B13" s="119"/>
      <c r="C13" s="59">
        <v>53700</v>
      </c>
      <c r="D13" s="60">
        <v>210812.7</v>
      </c>
      <c r="E13" s="61">
        <v>3925.7</v>
      </c>
      <c r="F13" s="59">
        <v>11</v>
      </c>
      <c r="G13" s="60">
        <v>6.3</v>
      </c>
      <c r="H13" s="60">
        <v>574.6</v>
      </c>
      <c r="I13" s="59">
        <v>0</v>
      </c>
      <c r="J13" s="60">
        <v>0</v>
      </c>
      <c r="K13" s="60">
        <v>0</v>
      </c>
    </row>
    <row r="15" spans="1:32" ht="21" customHeight="1">
      <c r="A15" s="116" t="s">
        <v>104</v>
      </c>
      <c r="B15" s="116" t="s">
        <v>105</v>
      </c>
      <c r="C15" s="121" t="s">
        <v>46</v>
      </c>
      <c r="D15" s="122"/>
      <c r="E15" s="122"/>
      <c r="F15" s="121" t="s">
        <v>48</v>
      </c>
      <c r="G15" s="122"/>
      <c r="H15" s="122"/>
      <c r="I15" s="121" t="s">
        <v>50</v>
      </c>
      <c r="J15" s="122"/>
      <c r="K15" s="123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</row>
    <row r="16" spans="1:32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28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28" ht="11.25" customHeight="1">
      <c r="A18" s="58" t="s">
        <v>110</v>
      </c>
      <c r="B18" s="58" t="s">
        <v>111</v>
      </c>
      <c r="C18" s="59">
        <v>20</v>
      </c>
      <c r="D18" s="60">
        <v>21</v>
      </c>
      <c r="E18" s="60">
        <v>1048.2</v>
      </c>
      <c r="F18" s="59">
        <v>4</v>
      </c>
      <c r="G18" s="60">
        <v>4.7</v>
      </c>
      <c r="H18" s="60">
        <v>1170.3</v>
      </c>
      <c r="I18" s="59">
        <v>65</v>
      </c>
      <c r="J18" s="60">
        <v>81.900000000000006</v>
      </c>
      <c r="K18" s="60">
        <v>1259.4000000000001</v>
      </c>
    </row>
    <row r="19" spans="1:28" ht="11.25" customHeight="1">
      <c r="A19" s="58" t="s">
        <v>112</v>
      </c>
      <c r="B19" s="58" t="s">
        <v>113</v>
      </c>
      <c r="C19" s="59">
        <v>3</v>
      </c>
      <c r="D19" s="60">
        <v>3.1</v>
      </c>
      <c r="E19" s="60">
        <v>1046.5</v>
      </c>
      <c r="F19" s="59">
        <v>0</v>
      </c>
      <c r="G19" s="60">
        <v>0</v>
      </c>
      <c r="H19" s="60">
        <v>0</v>
      </c>
      <c r="I19" s="59">
        <v>17</v>
      </c>
      <c r="J19" s="60">
        <v>21.4</v>
      </c>
      <c r="K19" s="60">
        <v>1259.8</v>
      </c>
    </row>
    <row r="20" spans="1:28" ht="11.25" customHeight="1">
      <c r="A20" s="58" t="s">
        <v>114</v>
      </c>
      <c r="B20" s="58" t="s">
        <v>115</v>
      </c>
      <c r="C20" s="59">
        <v>3</v>
      </c>
      <c r="D20" s="60">
        <v>3.1</v>
      </c>
      <c r="E20" s="60">
        <v>1046.5</v>
      </c>
      <c r="F20" s="59">
        <v>2</v>
      </c>
      <c r="G20" s="60">
        <v>2.2999999999999998</v>
      </c>
      <c r="H20" s="60">
        <v>1150</v>
      </c>
      <c r="I20" s="59">
        <v>10</v>
      </c>
      <c r="J20" s="60">
        <v>12.6</v>
      </c>
      <c r="K20" s="60">
        <v>1260</v>
      </c>
    </row>
    <row r="21" spans="1:28" ht="11.25" customHeight="1">
      <c r="A21" s="58" t="s">
        <v>116</v>
      </c>
      <c r="B21" s="58" t="s">
        <v>117</v>
      </c>
      <c r="C21" s="59">
        <v>0</v>
      </c>
      <c r="D21" s="60">
        <v>0</v>
      </c>
      <c r="E21" s="60">
        <v>0</v>
      </c>
      <c r="F21" s="59">
        <v>2</v>
      </c>
      <c r="G21" s="60">
        <v>2.4</v>
      </c>
      <c r="H21" s="60">
        <v>1200</v>
      </c>
      <c r="I21" s="59">
        <v>13</v>
      </c>
      <c r="J21" s="60">
        <v>16.399999999999999</v>
      </c>
      <c r="K21" s="60">
        <v>1258.4000000000001</v>
      </c>
    </row>
    <row r="22" spans="1:28" ht="11.25" customHeight="1">
      <c r="A22" s="58" t="s">
        <v>118</v>
      </c>
      <c r="B22" s="58" t="s">
        <v>119</v>
      </c>
      <c r="C22" s="59">
        <v>14</v>
      </c>
      <c r="D22" s="60">
        <v>14.7</v>
      </c>
      <c r="E22" s="60">
        <v>1046.5</v>
      </c>
      <c r="F22" s="59">
        <v>0</v>
      </c>
      <c r="G22" s="60">
        <v>0</v>
      </c>
      <c r="H22" s="60">
        <v>0</v>
      </c>
      <c r="I22" s="59">
        <v>23</v>
      </c>
      <c r="J22" s="60">
        <v>29</v>
      </c>
      <c r="K22" s="60">
        <v>1259.5</v>
      </c>
    </row>
    <row r="23" spans="1:28" ht="11.25" customHeight="1">
      <c r="A23" s="58" t="s">
        <v>120</v>
      </c>
      <c r="B23" s="58" t="s">
        <v>121</v>
      </c>
      <c r="C23" s="59">
        <v>7</v>
      </c>
      <c r="D23" s="60">
        <v>7.3</v>
      </c>
      <c r="E23" s="60">
        <v>1046.5</v>
      </c>
      <c r="F23" s="59">
        <v>0</v>
      </c>
      <c r="G23" s="60">
        <v>0</v>
      </c>
      <c r="H23" s="60">
        <v>0</v>
      </c>
      <c r="I23" s="59">
        <v>18</v>
      </c>
      <c r="J23" s="60">
        <v>22.7</v>
      </c>
      <c r="K23" s="60">
        <v>1259.0999999999999</v>
      </c>
    </row>
    <row r="24" spans="1:28" ht="11.25" customHeight="1">
      <c r="A24" s="58" t="s">
        <v>122</v>
      </c>
      <c r="B24" s="58" t="s">
        <v>123</v>
      </c>
      <c r="C24" s="59">
        <v>13</v>
      </c>
      <c r="D24" s="60">
        <v>13.6</v>
      </c>
      <c r="E24" s="60">
        <v>1046.5</v>
      </c>
      <c r="F24" s="59">
        <v>0</v>
      </c>
      <c r="G24" s="60">
        <v>0</v>
      </c>
      <c r="H24" s="60">
        <v>0</v>
      </c>
      <c r="I24" s="59">
        <v>30</v>
      </c>
      <c r="J24" s="60">
        <v>37.799999999999997</v>
      </c>
      <c r="K24" s="60">
        <v>1259.4000000000001</v>
      </c>
    </row>
    <row r="25" spans="1:28" ht="11.25" customHeight="1">
      <c r="A25" s="58" t="s">
        <v>124</v>
      </c>
      <c r="B25" s="58" t="s">
        <v>125</v>
      </c>
      <c r="C25" s="59">
        <v>5</v>
      </c>
      <c r="D25" s="60">
        <v>5.2</v>
      </c>
      <c r="E25" s="60">
        <v>1046.5</v>
      </c>
      <c r="F25" s="59">
        <v>0</v>
      </c>
      <c r="G25" s="60">
        <v>0</v>
      </c>
      <c r="H25" s="60">
        <v>0</v>
      </c>
      <c r="I25" s="59">
        <v>32</v>
      </c>
      <c r="J25" s="60">
        <v>40.299999999999997</v>
      </c>
      <c r="K25" s="60">
        <v>1259.0999999999999</v>
      </c>
    </row>
    <row r="26" spans="1:28" ht="11.25" customHeight="1">
      <c r="A26" s="118" t="s">
        <v>126</v>
      </c>
      <c r="B26" s="119"/>
      <c r="C26" s="59">
        <v>65</v>
      </c>
      <c r="D26" s="60">
        <v>68.099999999999994</v>
      </c>
      <c r="E26" s="60">
        <v>1047</v>
      </c>
      <c r="F26" s="59">
        <v>8</v>
      </c>
      <c r="G26" s="60">
        <v>9.4</v>
      </c>
      <c r="H26" s="60">
        <v>1172.7</v>
      </c>
      <c r="I26" s="59">
        <v>208</v>
      </c>
      <c r="J26" s="60">
        <v>261.89999999999998</v>
      </c>
      <c r="K26" s="60">
        <v>1259.3</v>
      </c>
    </row>
    <row r="28" spans="1:28" ht="20.25" customHeight="1">
      <c r="A28" s="116" t="s">
        <v>104</v>
      </c>
      <c r="B28" s="116" t="s">
        <v>105</v>
      </c>
      <c r="C28" s="121" t="s">
        <v>52</v>
      </c>
      <c r="D28" s="122"/>
      <c r="E28" s="122"/>
      <c r="F28" s="121" t="s">
        <v>54</v>
      </c>
      <c r="G28" s="122"/>
      <c r="H28" s="122"/>
      <c r="I28" s="121" t="s">
        <v>56</v>
      </c>
      <c r="J28" s="122"/>
      <c r="K28" s="123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</row>
    <row r="29" spans="1:28" ht="12.75" customHeight="1">
      <c r="A29" s="120"/>
      <c r="B29" s="120"/>
      <c r="C29" s="116" t="s">
        <v>107</v>
      </c>
      <c r="D29" s="116" t="s">
        <v>108</v>
      </c>
      <c r="E29" s="116" t="s">
        <v>109</v>
      </c>
      <c r="F29" s="116" t="s">
        <v>107</v>
      </c>
      <c r="G29" s="116" t="s">
        <v>108</v>
      </c>
      <c r="H29" s="116" t="s">
        <v>109</v>
      </c>
      <c r="I29" s="116" t="s">
        <v>107</v>
      </c>
      <c r="J29" s="116" t="s">
        <v>108</v>
      </c>
      <c r="K29" s="116" t="s">
        <v>109</v>
      </c>
    </row>
    <row r="30" spans="1:28" ht="43.5" customHeight="1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</row>
    <row r="31" spans="1:28" ht="11.25" customHeight="1">
      <c r="A31" s="58" t="s">
        <v>110</v>
      </c>
      <c r="B31" s="58" t="s">
        <v>111</v>
      </c>
      <c r="C31" s="59">
        <v>7</v>
      </c>
      <c r="D31" s="60">
        <v>9.4</v>
      </c>
      <c r="E31" s="60">
        <v>1343.9</v>
      </c>
      <c r="F31" s="59">
        <v>8</v>
      </c>
      <c r="G31" s="60">
        <v>11.6</v>
      </c>
      <c r="H31" s="60">
        <v>1446.3</v>
      </c>
      <c r="I31" s="59">
        <v>6</v>
      </c>
      <c r="J31" s="60">
        <v>10.3</v>
      </c>
      <c r="K31" s="60">
        <v>1724.5</v>
      </c>
    </row>
    <row r="32" spans="1:28" ht="11.25" customHeight="1">
      <c r="A32" s="58" t="s">
        <v>112</v>
      </c>
      <c r="B32" s="58" t="s">
        <v>113</v>
      </c>
      <c r="C32" s="59">
        <v>0</v>
      </c>
      <c r="D32" s="60">
        <v>0</v>
      </c>
      <c r="E32" s="60">
        <v>0</v>
      </c>
      <c r="F32" s="59">
        <v>1</v>
      </c>
      <c r="G32" s="60">
        <v>1.5</v>
      </c>
      <c r="H32" s="60">
        <v>1488.8</v>
      </c>
      <c r="I32" s="59">
        <v>6</v>
      </c>
      <c r="J32" s="60">
        <v>10.5</v>
      </c>
      <c r="K32" s="60">
        <v>1744.3</v>
      </c>
    </row>
    <row r="33" spans="1:28" ht="11.25" customHeight="1">
      <c r="A33" s="58" t="s">
        <v>114</v>
      </c>
      <c r="B33" s="58" t="s">
        <v>115</v>
      </c>
      <c r="C33" s="59">
        <v>0</v>
      </c>
      <c r="D33" s="60">
        <v>0</v>
      </c>
      <c r="E33" s="60">
        <v>0</v>
      </c>
      <c r="F33" s="59">
        <v>0</v>
      </c>
      <c r="G33" s="60">
        <v>0</v>
      </c>
      <c r="H33" s="60">
        <v>0</v>
      </c>
      <c r="I33" s="59">
        <v>1</v>
      </c>
      <c r="J33" s="60">
        <v>1.8</v>
      </c>
      <c r="K33" s="60">
        <v>1828.6</v>
      </c>
    </row>
    <row r="34" spans="1:28" ht="11.25" customHeight="1">
      <c r="A34" s="58" t="s">
        <v>116</v>
      </c>
      <c r="B34" s="58" t="s">
        <v>117</v>
      </c>
      <c r="C34" s="59">
        <v>1</v>
      </c>
      <c r="D34" s="60">
        <v>1.3</v>
      </c>
      <c r="E34" s="60">
        <v>1305.8</v>
      </c>
      <c r="F34" s="59">
        <v>0</v>
      </c>
      <c r="G34" s="60">
        <v>0</v>
      </c>
      <c r="H34" s="60">
        <v>0</v>
      </c>
      <c r="I34" s="59">
        <v>2</v>
      </c>
      <c r="J34" s="60">
        <v>3</v>
      </c>
      <c r="K34" s="60">
        <v>1504</v>
      </c>
    </row>
    <row r="35" spans="1:28" ht="11.25" customHeight="1">
      <c r="A35" s="58" t="s">
        <v>118</v>
      </c>
      <c r="B35" s="58" t="s">
        <v>119</v>
      </c>
      <c r="C35" s="59">
        <v>4</v>
      </c>
      <c r="D35" s="60">
        <v>5.3</v>
      </c>
      <c r="E35" s="60">
        <v>1337.2</v>
      </c>
      <c r="F35" s="59">
        <v>0</v>
      </c>
      <c r="G35" s="60">
        <v>0</v>
      </c>
      <c r="H35" s="60">
        <v>0</v>
      </c>
      <c r="I35" s="59">
        <v>2</v>
      </c>
      <c r="J35" s="60">
        <v>3.2</v>
      </c>
      <c r="K35" s="60">
        <v>1582.6</v>
      </c>
    </row>
    <row r="36" spans="1:28" ht="11.25" customHeight="1">
      <c r="A36" s="58" t="s">
        <v>120</v>
      </c>
      <c r="B36" s="58" t="s">
        <v>121</v>
      </c>
      <c r="C36" s="59">
        <v>3</v>
      </c>
      <c r="D36" s="60">
        <v>4.0999999999999996</v>
      </c>
      <c r="E36" s="60">
        <v>1354</v>
      </c>
      <c r="F36" s="59">
        <v>2</v>
      </c>
      <c r="G36" s="60">
        <v>3</v>
      </c>
      <c r="H36" s="60">
        <v>1492.4</v>
      </c>
      <c r="I36" s="59">
        <v>4</v>
      </c>
      <c r="J36" s="60">
        <v>6.9</v>
      </c>
      <c r="K36" s="60">
        <v>1734</v>
      </c>
    </row>
    <row r="37" spans="1:28" ht="11.25" customHeight="1">
      <c r="A37" s="58" t="s">
        <v>122</v>
      </c>
      <c r="B37" s="58" t="s">
        <v>123</v>
      </c>
      <c r="C37" s="59">
        <v>1</v>
      </c>
      <c r="D37" s="60">
        <v>1.3</v>
      </c>
      <c r="E37" s="60">
        <v>1305.8</v>
      </c>
      <c r="F37" s="59">
        <v>0</v>
      </c>
      <c r="G37" s="60">
        <v>0</v>
      </c>
      <c r="H37" s="60">
        <v>0</v>
      </c>
      <c r="I37" s="59">
        <v>2</v>
      </c>
      <c r="J37" s="60">
        <v>3.2</v>
      </c>
      <c r="K37" s="60">
        <v>1590.4</v>
      </c>
    </row>
    <row r="38" spans="1:28" ht="11.25" customHeight="1">
      <c r="A38" s="58" t="s">
        <v>124</v>
      </c>
      <c r="B38" s="58" t="s">
        <v>125</v>
      </c>
      <c r="C38" s="59">
        <v>3</v>
      </c>
      <c r="D38" s="60">
        <v>3.9</v>
      </c>
      <c r="E38" s="60">
        <v>1310.5999999999999</v>
      </c>
      <c r="F38" s="59">
        <v>0</v>
      </c>
      <c r="G38" s="60">
        <v>0</v>
      </c>
      <c r="H38" s="60">
        <v>0</v>
      </c>
      <c r="I38" s="59">
        <v>1</v>
      </c>
      <c r="J38" s="60">
        <v>1.5</v>
      </c>
      <c r="K38" s="60">
        <v>1507.9</v>
      </c>
    </row>
    <row r="39" spans="1:28" ht="11.25" customHeight="1">
      <c r="A39" s="118" t="s">
        <v>126</v>
      </c>
      <c r="B39" s="119"/>
      <c r="C39" s="59">
        <v>19</v>
      </c>
      <c r="D39" s="60">
        <v>25.4</v>
      </c>
      <c r="E39" s="60">
        <v>1334.8</v>
      </c>
      <c r="F39" s="59">
        <v>11</v>
      </c>
      <c r="G39" s="60">
        <v>16</v>
      </c>
      <c r="H39" s="60">
        <v>1458.5</v>
      </c>
      <c r="I39" s="59">
        <v>24</v>
      </c>
      <c r="J39" s="60">
        <v>40.4</v>
      </c>
      <c r="K39" s="60">
        <v>1685</v>
      </c>
    </row>
    <row r="41" spans="1:28" ht="21" customHeight="1">
      <c r="A41" s="116" t="s">
        <v>104</v>
      </c>
      <c r="B41" s="116" t="s">
        <v>105</v>
      </c>
      <c r="C41" s="121" t="s">
        <v>58</v>
      </c>
      <c r="D41" s="122"/>
      <c r="E41" s="122"/>
      <c r="F41" s="121" t="s">
        <v>60</v>
      </c>
      <c r="G41" s="122"/>
      <c r="H41" s="122"/>
      <c r="I41" s="121" t="s">
        <v>62</v>
      </c>
      <c r="J41" s="122"/>
      <c r="K41" s="123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</row>
    <row r="42" spans="1:28" ht="12.75" customHeight="1">
      <c r="A42" s="120"/>
      <c r="B42" s="120"/>
      <c r="C42" s="116" t="s">
        <v>107</v>
      </c>
      <c r="D42" s="116" t="s">
        <v>108</v>
      </c>
      <c r="E42" s="116" t="s">
        <v>109</v>
      </c>
      <c r="F42" s="116" t="s">
        <v>107</v>
      </c>
      <c r="G42" s="116" t="s">
        <v>108</v>
      </c>
      <c r="H42" s="116" t="s">
        <v>109</v>
      </c>
      <c r="I42" s="116" t="s">
        <v>107</v>
      </c>
      <c r="J42" s="116" t="s">
        <v>108</v>
      </c>
      <c r="K42" s="116" t="s">
        <v>109</v>
      </c>
    </row>
    <row r="43" spans="1:28" ht="40.5" customHeight="1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</row>
    <row r="44" spans="1:28" ht="11.25" customHeight="1">
      <c r="A44" s="58" t="s">
        <v>110</v>
      </c>
      <c r="B44" s="58" t="s">
        <v>111</v>
      </c>
      <c r="C44" s="59">
        <v>10652</v>
      </c>
      <c r="D44" s="60">
        <v>27679.599999999999</v>
      </c>
      <c r="E44" s="60">
        <v>2598.5</v>
      </c>
      <c r="F44" s="59">
        <v>3489</v>
      </c>
      <c r="G44" s="60">
        <v>12153.3</v>
      </c>
      <c r="H44" s="60">
        <v>3483.3</v>
      </c>
      <c r="I44" s="59">
        <v>2639</v>
      </c>
      <c r="J44" s="60">
        <v>11815.4</v>
      </c>
      <c r="K44" s="60">
        <v>4477.2</v>
      </c>
    </row>
    <row r="45" spans="1:28" ht="11.25" customHeight="1">
      <c r="A45" s="58" t="s">
        <v>112</v>
      </c>
      <c r="B45" s="58" t="s">
        <v>113</v>
      </c>
      <c r="C45" s="59">
        <v>1306</v>
      </c>
      <c r="D45" s="60">
        <v>3415.5</v>
      </c>
      <c r="E45" s="60">
        <v>2615.1999999999998</v>
      </c>
      <c r="F45" s="59">
        <v>313</v>
      </c>
      <c r="G45" s="60">
        <v>1085.8</v>
      </c>
      <c r="H45" s="60">
        <v>3468.9</v>
      </c>
      <c r="I45" s="59">
        <v>244</v>
      </c>
      <c r="J45" s="60">
        <v>1094</v>
      </c>
      <c r="K45" s="60">
        <v>4483.3999999999996</v>
      </c>
    </row>
    <row r="46" spans="1:28" ht="11.25" customHeight="1">
      <c r="A46" s="58" t="s">
        <v>114</v>
      </c>
      <c r="B46" s="58" t="s">
        <v>115</v>
      </c>
      <c r="C46" s="59">
        <v>1877</v>
      </c>
      <c r="D46" s="60">
        <v>4822.3999999999996</v>
      </c>
      <c r="E46" s="60">
        <v>2569.1999999999998</v>
      </c>
      <c r="F46" s="59">
        <v>444</v>
      </c>
      <c r="G46" s="60">
        <v>1532.8</v>
      </c>
      <c r="H46" s="60">
        <v>3452.2</v>
      </c>
      <c r="I46" s="59">
        <v>309</v>
      </c>
      <c r="J46" s="60">
        <v>1392.4</v>
      </c>
      <c r="K46" s="60">
        <v>4506.3</v>
      </c>
    </row>
    <row r="47" spans="1:28" ht="11.25" customHeight="1">
      <c r="A47" s="58" t="s">
        <v>116</v>
      </c>
      <c r="B47" s="58" t="s">
        <v>117</v>
      </c>
      <c r="C47" s="59">
        <v>2288</v>
      </c>
      <c r="D47" s="60">
        <v>5948</v>
      </c>
      <c r="E47" s="60">
        <v>2599.6</v>
      </c>
      <c r="F47" s="59">
        <v>409</v>
      </c>
      <c r="G47" s="60">
        <v>1423</v>
      </c>
      <c r="H47" s="60">
        <v>3479.2</v>
      </c>
      <c r="I47" s="59">
        <v>287</v>
      </c>
      <c r="J47" s="60">
        <v>1283.7</v>
      </c>
      <c r="K47" s="60">
        <v>4473</v>
      </c>
    </row>
    <row r="48" spans="1:28" ht="11.25" customHeight="1">
      <c r="A48" s="58" t="s">
        <v>118</v>
      </c>
      <c r="B48" s="58" t="s">
        <v>119</v>
      </c>
      <c r="C48" s="59">
        <v>3444</v>
      </c>
      <c r="D48" s="60">
        <v>8957.2999999999993</v>
      </c>
      <c r="E48" s="60">
        <v>2600.8000000000002</v>
      </c>
      <c r="F48" s="59">
        <v>717</v>
      </c>
      <c r="G48" s="60">
        <v>2474.6999999999998</v>
      </c>
      <c r="H48" s="60">
        <v>3451.5</v>
      </c>
      <c r="I48" s="59">
        <v>524</v>
      </c>
      <c r="J48" s="60">
        <v>2340.6</v>
      </c>
      <c r="K48" s="60">
        <v>4466.7</v>
      </c>
    </row>
    <row r="49" spans="1:28" ht="11.25" customHeight="1">
      <c r="A49" s="58" t="s">
        <v>120</v>
      </c>
      <c r="B49" s="58" t="s">
        <v>121</v>
      </c>
      <c r="C49" s="59">
        <v>2044</v>
      </c>
      <c r="D49" s="60">
        <v>5274.2</v>
      </c>
      <c r="E49" s="60">
        <v>2580.3000000000002</v>
      </c>
      <c r="F49" s="59">
        <v>457</v>
      </c>
      <c r="G49" s="60">
        <v>1582.6</v>
      </c>
      <c r="H49" s="60">
        <v>3462.9</v>
      </c>
      <c r="I49" s="59">
        <v>355</v>
      </c>
      <c r="J49" s="60">
        <v>1579.4</v>
      </c>
      <c r="K49" s="60">
        <v>4449</v>
      </c>
    </row>
    <row r="50" spans="1:28" ht="11.25" customHeight="1">
      <c r="A50" s="58" t="s">
        <v>122</v>
      </c>
      <c r="B50" s="58" t="s">
        <v>123</v>
      </c>
      <c r="C50" s="59">
        <v>3289</v>
      </c>
      <c r="D50" s="60">
        <v>8474.2999999999993</v>
      </c>
      <c r="E50" s="60">
        <v>2576.6</v>
      </c>
      <c r="F50" s="59">
        <v>596</v>
      </c>
      <c r="G50" s="60">
        <v>2067.5</v>
      </c>
      <c r="H50" s="60">
        <v>3469</v>
      </c>
      <c r="I50" s="59">
        <v>416</v>
      </c>
      <c r="J50" s="60">
        <v>1861.9</v>
      </c>
      <c r="K50" s="60">
        <v>4475.6000000000004</v>
      </c>
    </row>
    <row r="51" spans="1:28" ht="11.25" customHeight="1">
      <c r="A51" s="58" t="s">
        <v>124</v>
      </c>
      <c r="B51" s="58" t="s">
        <v>125</v>
      </c>
      <c r="C51" s="59">
        <v>4853</v>
      </c>
      <c r="D51" s="60">
        <v>12352.6</v>
      </c>
      <c r="E51" s="60">
        <v>2545.4</v>
      </c>
      <c r="F51" s="59">
        <v>919</v>
      </c>
      <c r="G51" s="60">
        <v>3186.7</v>
      </c>
      <c r="H51" s="60">
        <v>3467.6</v>
      </c>
      <c r="I51" s="59">
        <v>720</v>
      </c>
      <c r="J51" s="60">
        <v>3227.9</v>
      </c>
      <c r="K51" s="60">
        <v>4483.1000000000004</v>
      </c>
    </row>
    <row r="52" spans="1:28" ht="11.25" customHeight="1">
      <c r="A52" s="118" t="s">
        <v>126</v>
      </c>
      <c r="B52" s="119"/>
      <c r="C52" s="59">
        <v>29753</v>
      </c>
      <c r="D52" s="60">
        <v>76923.8</v>
      </c>
      <c r="E52" s="60">
        <v>2585.4</v>
      </c>
      <c r="F52" s="59">
        <v>7344</v>
      </c>
      <c r="G52" s="60">
        <v>25506.3</v>
      </c>
      <c r="H52" s="60">
        <v>3473.1</v>
      </c>
      <c r="I52" s="59">
        <v>5494</v>
      </c>
      <c r="J52" s="60">
        <v>24595.200000000001</v>
      </c>
      <c r="K52" s="60">
        <v>4476.7</v>
      </c>
    </row>
    <row r="54" spans="1:28" ht="19.5" customHeight="1">
      <c r="A54" s="116" t="s">
        <v>104</v>
      </c>
      <c r="B54" s="116" t="s">
        <v>105</v>
      </c>
      <c r="C54" s="121" t="s">
        <v>64</v>
      </c>
      <c r="D54" s="122"/>
      <c r="E54" s="122"/>
      <c r="F54" s="121" t="s">
        <v>66</v>
      </c>
      <c r="G54" s="122"/>
      <c r="H54" s="123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</row>
    <row r="55" spans="1:28" ht="12.75" customHeight="1">
      <c r="A55" s="120"/>
      <c r="B55" s="120"/>
      <c r="C55" s="116" t="s">
        <v>107</v>
      </c>
      <c r="D55" s="116" t="s">
        <v>108</v>
      </c>
      <c r="E55" s="116" t="s">
        <v>109</v>
      </c>
      <c r="F55" s="116" t="s">
        <v>107</v>
      </c>
      <c r="G55" s="116" t="s">
        <v>108</v>
      </c>
      <c r="H55" s="116" t="s">
        <v>109</v>
      </c>
    </row>
    <row r="56" spans="1:28" ht="48" customHeight="1">
      <c r="A56" s="117"/>
      <c r="B56" s="117"/>
      <c r="C56" s="117"/>
      <c r="D56" s="117"/>
      <c r="E56" s="117"/>
      <c r="F56" s="117"/>
      <c r="G56" s="117"/>
      <c r="H56" s="117"/>
    </row>
    <row r="57" spans="1:28" ht="11.25" customHeight="1">
      <c r="A57" s="58" t="s">
        <v>110</v>
      </c>
      <c r="B57" s="58" t="s">
        <v>111</v>
      </c>
      <c r="C57" s="59">
        <v>4605</v>
      </c>
      <c r="D57" s="60">
        <v>30919.599999999999</v>
      </c>
      <c r="E57" s="60">
        <v>6714.3</v>
      </c>
      <c r="F57" s="59">
        <v>1163</v>
      </c>
      <c r="G57" s="60">
        <v>16609</v>
      </c>
      <c r="H57" s="60">
        <v>14281.2</v>
      </c>
    </row>
    <row r="58" spans="1:28" ht="11.25" customHeight="1">
      <c r="A58" s="58" t="s">
        <v>112</v>
      </c>
      <c r="B58" s="58" t="s">
        <v>113</v>
      </c>
      <c r="C58" s="59">
        <v>369</v>
      </c>
      <c r="D58" s="60">
        <v>2364.8000000000002</v>
      </c>
      <c r="E58" s="60">
        <v>6408.8</v>
      </c>
      <c r="F58" s="59">
        <v>31</v>
      </c>
      <c r="G58" s="60">
        <v>440.7</v>
      </c>
      <c r="H58" s="60">
        <v>14217</v>
      </c>
    </row>
    <row r="59" spans="1:28" ht="11.25" customHeight="1">
      <c r="A59" s="58" t="s">
        <v>114</v>
      </c>
      <c r="B59" s="58" t="s">
        <v>115</v>
      </c>
      <c r="C59" s="59">
        <v>472</v>
      </c>
      <c r="D59" s="60">
        <v>3052.5</v>
      </c>
      <c r="E59" s="60">
        <v>6467.1</v>
      </c>
      <c r="F59" s="59">
        <v>61</v>
      </c>
      <c r="G59" s="60">
        <v>778.2</v>
      </c>
      <c r="H59" s="60">
        <v>12756.8</v>
      </c>
    </row>
    <row r="60" spans="1:28" ht="11.25" customHeight="1">
      <c r="A60" s="58" t="s">
        <v>116</v>
      </c>
      <c r="B60" s="58" t="s">
        <v>117</v>
      </c>
      <c r="C60" s="59">
        <v>402</v>
      </c>
      <c r="D60" s="60">
        <v>2596.1</v>
      </c>
      <c r="E60" s="60">
        <v>6458</v>
      </c>
      <c r="F60" s="59">
        <v>43</v>
      </c>
      <c r="G60" s="60">
        <v>548.1</v>
      </c>
      <c r="H60" s="60">
        <v>12747.1</v>
      </c>
    </row>
    <row r="61" spans="1:28" ht="11.25" customHeight="1">
      <c r="A61" s="58" t="s">
        <v>118</v>
      </c>
      <c r="B61" s="58" t="s">
        <v>119</v>
      </c>
      <c r="C61" s="59">
        <v>757</v>
      </c>
      <c r="D61" s="60">
        <v>4845</v>
      </c>
      <c r="E61" s="60">
        <v>6400.2</v>
      </c>
      <c r="F61" s="59">
        <v>83</v>
      </c>
      <c r="G61" s="60">
        <v>1053.8</v>
      </c>
      <c r="H61" s="60">
        <v>12695.9</v>
      </c>
    </row>
    <row r="62" spans="1:28" ht="11.25" customHeight="1">
      <c r="A62" s="58" t="s">
        <v>120</v>
      </c>
      <c r="B62" s="58" t="s">
        <v>121</v>
      </c>
      <c r="C62" s="59">
        <v>532</v>
      </c>
      <c r="D62" s="60">
        <v>3482.7</v>
      </c>
      <c r="E62" s="60">
        <v>6546.4</v>
      </c>
      <c r="F62" s="59">
        <v>74</v>
      </c>
      <c r="G62" s="60">
        <v>986.5</v>
      </c>
      <c r="H62" s="60">
        <v>13331</v>
      </c>
    </row>
    <row r="63" spans="1:28" ht="11.25" customHeight="1">
      <c r="A63" s="58" t="s">
        <v>122</v>
      </c>
      <c r="B63" s="58" t="s">
        <v>123</v>
      </c>
      <c r="C63" s="59">
        <v>694</v>
      </c>
      <c r="D63" s="60">
        <v>4526.3</v>
      </c>
      <c r="E63" s="60">
        <v>6522</v>
      </c>
      <c r="F63" s="59">
        <v>105</v>
      </c>
      <c r="G63" s="60">
        <v>1336.1</v>
      </c>
      <c r="H63" s="60">
        <v>12725</v>
      </c>
    </row>
    <row r="64" spans="1:28" ht="11.25" customHeight="1">
      <c r="A64" s="58" t="s">
        <v>124</v>
      </c>
      <c r="B64" s="58" t="s">
        <v>125</v>
      </c>
      <c r="C64" s="59">
        <v>1237</v>
      </c>
      <c r="D64" s="60">
        <v>7967.8</v>
      </c>
      <c r="E64" s="60">
        <v>6441.2</v>
      </c>
      <c r="F64" s="59">
        <v>135</v>
      </c>
      <c r="G64" s="60">
        <v>1852.7</v>
      </c>
      <c r="H64" s="60">
        <v>13723.6</v>
      </c>
    </row>
    <row r="65" spans="1:8" ht="11.25" customHeight="1">
      <c r="A65" s="118" t="s">
        <v>126</v>
      </c>
      <c r="B65" s="119"/>
      <c r="C65" s="59">
        <v>9068</v>
      </c>
      <c r="D65" s="60">
        <v>59754.7</v>
      </c>
      <c r="E65" s="60">
        <v>6589.6</v>
      </c>
      <c r="F65" s="59">
        <v>1695</v>
      </c>
      <c r="G65" s="60">
        <v>23605.1</v>
      </c>
      <c r="H65" s="60">
        <v>13926.3</v>
      </c>
    </row>
  </sheetData>
  <mergeCells count="72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A28:A30"/>
    <mergeCell ref="B28:B30"/>
    <mergeCell ref="C28:E28"/>
    <mergeCell ref="F28:H28"/>
    <mergeCell ref="I28:K28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  <mergeCell ref="I29:I30"/>
    <mergeCell ref="J29:J30"/>
    <mergeCell ref="K29:K30"/>
    <mergeCell ref="A39:B39"/>
    <mergeCell ref="A41:A43"/>
    <mergeCell ref="B41:B43"/>
    <mergeCell ref="C41:E41"/>
    <mergeCell ref="F41:H41"/>
    <mergeCell ref="I41:K41"/>
    <mergeCell ref="C42:C43"/>
    <mergeCell ref="C29:C30"/>
    <mergeCell ref="D29:D30"/>
    <mergeCell ref="E29:E30"/>
    <mergeCell ref="F29:F30"/>
    <mergeCell ref="G29:G30"/>
    <mergeCell ref="H29:H30"/>
    <mergeCell ref="K42:K43"/>
    <mergeCell ref="A52:B52"/>
    <mergeCell ref="A54:A56"/>
    <mergeCell ref="B54:B56"/>
    <mergeCell ref="C54:E54"/>
    <mergeCell ref="F54:H54"/>
    <mergeCell ref="C55:C56"/>
    <mergeCell ref="D55:D56"/>
    <mergeCell ref="E55:E56"/>
    <mergeCell ref="D42:D43"/>
    <mergeCell ref="E42:E43"/>
    <mergeCell ref="F42:F43"/>
    <mergeCell ref="G42:G43"/>
    <mergeCell ref="H42:H43"/>
    <mergeCell ref="I42:I43"/>
    <mergeCell ref="F55:F56"/>
    <mergeCell ref="G55:G56"/>
    <mergeCell ref="H55:H56"/>
    <mergeCell ref="A65:B65"/>
    <mergeCell ref="J42:J43"/>
  </mergeCells>
  <pageMargins left="0.75" right="0.75" top="1" bottom="1" header="0.5" footer="0.5"/>
  <pageSetup paperSize="9" orientation="landscape"/>
  <rowBreaks count="5" manualBreakCount="5">
    <brk id="14" max="16383" man="1"/>
    <brk id="27" max="16383" man="1"/>
    <brk id="40" max="16383" man="1"/>
    <brk id="53" max="16383" man="1"/>
    <brk id="6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M39"/>
  <sheetViews>
    <sheetView workbookViewId="0">
      <selection activeCell="F29" sqref="F29"/>
    </sheetView>
  </sheetViews>
  <sheetFormatPr defaultColWidth="9.33203125" defaultRowHeight="11.25" customHeight="1"/>
  <cols>
    <col min="1" max="1" width="3.6640625" style="49" customWidth="1"/>
    <col min="2" max="2" width="33" style="49" customWidth="1"/>
    <col min="3" max="3" width="11" style="49" customWidth="1"/>
    <col min="4" max="4" width="14.1640625" style="49" customWidth="1"/>
    <col min="5" max="5" width="10.33203125" style="49" customWidth="1"/>
    <col min="6" max="6" width="11" style="49" customWidth="1"/>
    <col min="7" max="7" width="14.1640625" style="49" customWidth="1"/>
    <col min="8" max="8" width="10.33203125" style="49" customWidth="1"/>
    <col min="9" max="9" width="11" style="49" customWidth="1"/>
    <col min="10" max="10" width="14.1640625" style="47" customWidth="1"/>
    <col min="11" max="11" width="10.33203125" style="63" customWidth="1"/>
    <col min="12" max="12" width="9.1640625" style="48" customWidth="1"/>
    <col min="13" max="13" width="31.33203125" style="64" customWidth="1"/>
    <col min="14" max="16384" width="9.33203125" style="49"/>
  </cols>
  <sheetData>
    <row r="1" spans="1:11" ht="11.25" customHeight="1">
      <c r="A1" s="124" t="s">
        <v>143</v>
      </c>
      <c r="B1" s="124"/>
      <c r="C1" s="124"/>
      <c r="D1" s="124"/>
      <c r="E1" s="124"/>
      <c r="F1" s="124"/>
      <c r="G1" s="5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3"/>
      <c r="F2" s="121" t="s">
        <v>128</v>
      </c>
      <c r="G2" s="122"/>
      <c r="H2" s="123"/>
      <c r="I2" s="121" t="s">
        <v>129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 ht="12.75" customHeight="1">
      <c r="A5" s="58" t="s">
        <v>110</v>
      </c>
      <c r="B5" s="58" t="s">
        <v>111</v>
      </c>
      <c r="C5" s="65">
        <v>22658</v>
      </c>
      <c r="D5" s="66">
        <v>99315.7</v>
      </c>
      <c r="E5" s="67">
        <v>4383.3</v>
      </c>
      <c r="F5" s="65">
        <v>15969</v>
      </c>
      <c r="G5" s="66">
        <v>76048.3</v>
      </c>
      <c r="H5" s="66">
        <v>4762.2</v>
      </c>
      <c r="I5" s="65">
        <v>5391</v>
      </c>
      <c r="J5" s="66">
        <v>17576.5</v>
      </c>
      <c r="K5" s="66">
        <v>3260.3</v>
      </c>
    </row>
    <row r="6" spans="1:11" ht="12.75" customHeight="1">
      <c r="A6" s="58" t="s">
        <v>112</v>
      </c>
      <c r="B6" s="58" t="s">
        <v>113</v>
      </c>
      <c r="C6" s="65">
        <v>2290</v>
      </c>
      <c r="D6" s="66">
        <v>8437.2999999999993</v>
      </c>
      <c r="E6" s="67">
        <v>3684.4</v>
      </c>
      <c r="F6" s="65">
        <v>1448</v>
      </c>
      <c r="G6" s="66">
        <v>5943.8</v>
      </c>
      <c r="H6" s="66">
        <v>4104.8</v>
      </c>
      <c r="I6" s="65">
        <v>662</v>
      </c>
      <c r="J6" s="66">
        <v>2015.8</v>
      </c>
      <c r="K6" s="66">
        <v>3045.1</v>
      </c>
    </row>
    <row r="7" spans="1:11" ht="12.75" customHeight="1">
      <c r="A7" s="58" t="s">
        <v>114</v>
      </c>
      <c r="B7" s="58" t="s">
        <v>115</v>
      </c>
      <c r="C7" s="65">
        <v>3179</v>
      </c>
      <c r="D7" s="66">
        <v>11598</v>
      </c>
      <c r="E7" s="67">
        <v>3648.3</v>
      </c>
      <c r="F7" s="65">
        <v>2122</v>
      </c>
      <c r="G7" s="66">
        <v>8486.9</v>
      </c>
      <c r="H7" s="66">
        <v>3999.5</v>
      </c>
      <c r="I7" s="65">
        <v>864</v>
      </c>
      <c r="J7" s="66">
        <v>2583.1999999999998</v>
      </c>
      <c r="K7" s="66">
        <v>2989.9</v>
      </c>
    </row>
    <row r="8" spans="1:11" ht="12.75" customHeight="1">
      <c r="A8" s="58" t="s">
        <v>116</v>
      </c>
      <c r="B8" s="58" t="s">
        <v>117</v>
      </c>
      <c r="C8" s="65">
        <v>3451</v>
      </c>
      <c r="D8" s="66">
        <v>11825.2</v>
      </c>
      <c r="E8" s="67">
        <v>3426.6</v>
      </c>
      <c r="F8" s="65">
        <v>1982</v>
      </c>
      <c r="G8" s="66">
        <v>7686.5</v>
      </c>
      <c r="H8" s="66">
        <v>3878.2</v>
      </c>
      <c r="I8" s="65">
        <v>1248</v>
      </c>
      <c r="J8" s="66">
        <v>3595.5</v>
      </c>
      <c r="K8" s="66">
        <v>2881</v>
      </c>
    </row>
    <row r="9" spans="1:11" ht="12.75" customHeight="1">
      <c r="A9" s="58" t="s">
        <v>118</v>
      </c>
      <c r="B9" s="58" t="s">
        <v>119</v>
      </c>
      <c r="C9" s="65">
        <v>5574</v>
      </c>
      <c r="D9" s="66">
        <v>19726.599999999999</v>
      </c>
      <c r="E9" s="67">
        <v>3539</v>
      </c>
      <c r="F9" s="65">
        <v>3374</v>
      </c>
      <c r="G9" s="66">
        <v>13447.6</v>
      </c>
      <c r="H9" s="66">
        <v>3985.7</v>
      </c>
      <c r="I9" s="65">
        <v>1855</v>
      </c>
      <c r="J9" s="66">
        <v>5421</v>
      </c>
      <c r="K9" s="66">
        <v>2922.4</v>
      </c>
    </row>
    <row r="10" spans="1:11" ht="12.75" customHeight="1">
      <c r="A10" s="58" t="s">
        <v>120</v>
      </c>
      <c r="B10" s="58" t="s">
        <v>121</v>
      </c>
      <c r="C10" s="65">
        <v>3496</v>
      </c>
      <c r="D10" s="66">
        <v>12949.3</v>
      </c>
      <c r="E10" s="67">
        <v>3704</v>
      </c>
      <c r="F10" s="65">
        <v>2328</v>
      </c>
      <c r="G10" s="66">
        <v>9498.7000000000007</v>
      </c>
      <c r="H10" s="66">
        <v>4080.2</v>
      </c>
      <c r="I10" s="65">
        <v>886</v>
      </c>
      <c r="J10" s="66">
        <v>2661.2</v>
      </c>
      <c r="K10" s="66">
        <v>3003.6</v>
      </c>
    </row>
    <row r="11" spans="1:11" ht="12.75" customHeight="1">
      <c r="A11" s="58" t="s">
        <v>122</v>
      </c>
      <c r="B11" s="58" t="s">
        <v>123</v>
      </c>
      <c r="C11" s="65">
        <v>5146</v>
      </c>
      <c r="D11" s="66">
        <v>18322</v>
      </c>
      <c r="E11" s="67">
        <v>3560.4</v>
      </c>
      <c r="F11" s="65">
        <v>3113</v>
      </c>
      <c r="G11" s="66">
        <v>12343.9</v>
      </c>
      <c r="H11" s="66">
        <v>3965.3</v>
      </c>
      <c r="I11" s="65">
        <v>1656</v>
      </c>
      <c r="J11" s="66">
        <v>5002.8999999999996</v>
      </c>
      <c r="K11" s="66">
        <v>3021.1</v>
      </c>
    </row>
    <row r="12" spans="1:11" ht="12.75" customHeight="1">
      <c r="A12" s="58" t="s">
        <v>124</v>
      </c>
      <c r="B12" s="58" t="s">
        <v>125</v>
      </c>
      <c r="C12" s="65">
        <v>7906</v>
      </c>
      <c r="D12" s="66">
        <v>28638.6</v>
      </c>
      <c r="E12" s="67">
        <v>3622.4</v>
      </c>
      <c r="F12" s="65">
        <v>5105</v>
      </c>
      <c r="G12" s="66">
        <v>19983.2</v>
      </c>
      <c r="H12" s="66">
        <v>3914.4</v>
      </c>
      <c r="I12" s="65">
        <v>2314</v>
      </c>
      <c r="J12" s="66">
        <v>7201.7</v>
      </c>
      <c r="K12" s="66">
        <v>3112.2</v>
      </c>
    </row>
    <row r="13" spans="1:11" ht="11.25" customHeight="1">
      <c r="A13" s="118" t="s">
        <v>126</v>
      </c>
      <c r="B13" s="119"/>
      <c r="C13" s="65">
        <v>53700</v>
      </c>
      <c r="D13" s="66">
        <v>210812.7</v>
      </c>
      <c r="E13" s="67">
        <v>3925.75</v>
      </c>
      <c r="F13" s="65">
        <v>35441</v>
      </c>
      <c r="G13" s="66">
        <v>153438.79999999999</v>
      </c>
      <c r="H13" s="66">
        <v>4329.3999999999996</v>
      </c>
      <c r="I13" s="65">
        <v>14876</v>
      </c>
      <c r="J13" s="66">
        <v>46057.9</v>
      </c>
      <c r="K13" s="66">
        <v>3096.1</v>
      </c>
    </row>
    <row r="15" spans="1:11" ht="24" customHeight="1">
      <c r="A15" s="116" t="s">
        <v>104</v>
      </c>
      <c r="B15" s="116" t="s">
        <v>105</v>
      </c>
      <c r="C15" s="121" t="s">
        <v>130</v>
      </c>
      <c r="D15" s="122"/>
      <c r="E15" s="123"/>
      <c r="F15" s="121" t="s">
        <v>131</v>
      </c>
      <c r="G15" s="122"/>
      <c r="H15" s="123"/>
      <c r="I15" s="121" t="s">
        <v>132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3" ht="43.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3" ht="11.25" customHeight="1">
      <c r="A18" s="58" t="s">
        <v>110</v>
      </c>
      <c r="B18" s="58" t="s">
        <v>111</v>
      </c>
      <c r="C18" s="65">
        <v>743</v>
      </c>
      <c r="D18" s="66">
        <v>2121.4</v>
      </c>
      <c r="E18" s="66">
        <v>2855.1</v>
      </c>
      <c r="F18" s="65">
        <v>446</v>
      </c>
      <c r="G18" s="66">
        <v>2352.1999999999998</v>
      </c>
      <c r="H18" s="66">
        <v>5273.9</v>
      </c>
      <c r="I18" s="65">
        <v>101</v>
      </c>
      <c r="J18" s="66">
        <v>211.4</v>
      </c>
      <c r="K18" s="66">
        <v>2093</v>
      </c>
    </row>
    <row r="19" spans="1:13" ht="11.25" customHeight="1">
      <c r="A19" s="58" t="s">
        <v>112</v>
      </c>
      <c r="B19" s="58" t="s">
        <v>113</v>
      </c>
      <c r="C19" s="65">
        <v>115</v>
      </c>
      <c r="D19" s="66">
        <v>264.89999999999998</v>
      </c>
      <c r="E19" s="66">
        <v>2303.4</v>
      </c>
      <c r="F19" s="65">
        <v>52</v>
      </c>
      <c r="G19" s="66">
        <v>185.6</v>
      </c>
      <c r="H19" s="66">
        <v>3569.4</v>
      </c>
      <c r="I19" s="65">
        <v>13</v>
      </c>
      <c r="J19" s="66">
        <v>27.2</v>
      </c>
      <c r="K19" s="66">
        <v>2093</v>
      </c>
    </row>
    <row r="20" spans="1:13" ht="11.25" customHeight="1">
      <c r="A20" s="58" t="s">
        <v>114</v>
      </c>
      <c r="B20" s="58" t="s">
        <v>115</v>
      </c>
      <c r="C20" s="65">
        <v>119</v>
      </c>
      <c r="D20" s="66">
        <v>291</v>
      </c>
      <c r="E20" s="66">
        <v>2445.1</v>
      </c>
      <c r="F20" s="65">
        <v>58</v>
      </c>
      <c r="G20" s="66">
        <v>203.5</v>
      </c>
      <c r="H20" s="66">
        <v>3508.3</v>
      </c>
      <c r="I20" s="65">
        <v>16</v>
      </c>
      <c r="J20" s="66">
        <v>33.5</v>
      </c>
      <c r="K20" s="66">
        <v>2093</v>
      </c>
    </row>
    <row r="21" spans="1:13" ht="11.25" customHeight="1">
      <c r="A21" s="58" t="s">
        <v>116</v>
      </c>
      <c r="B21" s="58" t="s">
        <v>117</v>
      </c>
      <c r="C21" s="65">
        <v>140</v>
      </c>
      <c r="D21" s="66">
        <v>310</v>
      </c>
      <c r="E21" s="66">
        <v>2214.6</v>
      </c>
      <c r="F21" s="65">
        <v>59</v>
      </c>
      <c r="G21" s="66">
        <v>187</v>
      </c>
      <c r="H21" s="66">
        <v>3170.3</v>
      </c>
      <c r="I21" s="65">
        <v>22</v>
      </c>
      <c r="J21" s="66">
        <v>46</v>
      </c>
      <c r="K21" s="66">
        <v>2093</v>
      </c>
    </row>
    <row r="22" spans="1:13" ht="11.25" customHeight="1">
      <c r="A22" s="58" t="s">
        <v>118</v>
      </c>
      <c r="B22" s="58" t="s">
        <v>119</v>
      </c>
      <c r="C22" s="65">
        <v>234</v>
      </c>
      <c r="D22" s="66">
        <v>514.20000000000005</v>
      </c>
      <c r="E22" s="66">
        <v>2197.3000000000002</v>
      </c>
      <c r="F22" s="65">
        <v>88</v>
      </c>
      <c r="G22" s="66">
        <v>295.7</v>
      </c>
      <c r="H22" s="66">
        <v>3359.8</v>
      </c>
      <c r="I22" s="65">
        <v>23</v>
      </c>
      <c r="J22" s="66">
        <v>48.1</v>
      </c>
      <c r="K22" s="66">
        <v>2093</v>
      </c>
    </row>
    <row r="23" spans="1:13" ht="11.25" customHeight="1">
      <c r="A23" s="58" t="s">
        <v>120</v>
      </c>
      <c r="B23" s="58" t="s">
        <v>121</v>
      </c>
      <c r="C23" s="65">
        <v>197</v>
      </c>
      <c r="D23" s="66">
        <v>468.7</v>
      </c>
      <c r="E23" s="66">
        <v>2379.4</v>
      </c>
      <c r="F23" s="65">
        <v>74</v>
      </c>
      <c r="G23" s="66">
        <v>218.2</v>
      </c>
      <c r="H23" s="66">
        <v>2949</v>
      </c>
      <c r="I23" s="65">
        <v>10</v>
      </c>
      <c r="J23" s="66">
        <v>20.9</v>
      </c>
      <c r="K23" s="66">
        <v>2093</v>
      </c>
    </row>
    <row r="24" spans="1:13" ht="11.25" customHeight="1">
      <c r="A24" s="58" t="s">
        <v>122</v>
      </c>
      <c r="B24" s="58" t="s">
        <v>123</v>
      </c>
      <c r="C24" s="65">
        <v>254</v>
      </c>
      <c r="D24" s="66">
        <v>586.6</v>
      </c>
      <c r="E24" s="66">
        <v>2309.3000000000002</v>
      </c>
      <c r="F24" s="65">
        <v>95</v>
      </c>
      <c r="G24" s="66">
        <v>330</v>
      </c>
      <c r="H24" s="66">
        <v>3473.8</v>
      </c>
      <c r="I24" s="65">
        <v>28</v>
      </c>
      <c r="J24" s="66">
        <v>58.6</v>
      </c>
      <c r="K24" s="66">
        <v>2093</v>
      </c>
    </row>
    <row r="25" spans="1:13" ht="11.25" customHeight="1">
      <c r="A25" s="58" t="s">
        <v>124</v>
      </c>
      <c r="B25" s="58" t="s">
        <v>125</v>
      </c>
      <c r="C25" s="65">
        <v>338</v>
      </c>
      <c r="D25" s="66">
        <v>799.5</v>
      </c>
      <c r="E25" s="66">
        <v>2365.3000000000002</v>
      </c>
      <c r="F25" s="65">
        <v>113</v>
      </c>
      <c r="G25" s="66">
        <v>417.4</v>
      </c>
      <c r="H25" s="66">
        <v>3694.2</v>
      </c>
      <c r="I25" s="65">
        <v>34</v>
      </c>
      <c r="J25" s="66">
        <v>71.400000000000006</v>
      </c>
      <c r="K25" s="66">
        <v>2100.4</v>
      </c>
    </row>
    <row r="26" spans="1:13" ht="11.25" customHeight="1">
      <c r="A26" s="118" t="s">
        <v>126</v>
      </c>
      <c r="B26" s="119"/>
      <c r="C26" s="65">
        <v>2140</v>
      </c>
      <c r="D26" s="66">
        <v>5356.2</v>
      </c>
      <c r="E26" s="66">
        <v>2502.9</v>
      </c>
      <c r="F26" s="65">
        <v>985</v>
      </c>
      <c r="G26" s="66">
        <v>4189.6000000000004</v>
      </c>
      <c r="H26" s="66">
        <v>4253.3999999999996</v>
      </c>
      <c r="I26" s="65">
        <v>247</v>
      </c>
      <c r="J26" s="66">
        <v>517.20000000000005</v>
      </c>
      <c r="K26" s="66">
        <v>2094</v>
      </c>
    </row>
    <row r="28" spans="1:13" ht="21" customHeight="1">
      <c r="A28" s="116" t="s">
        <v>104</v>
      </c>
      <c r="B28" s="116" t="s">
        <v>105</v>
      </c>
      <c r="C28" s="121" t="s">
        <v>133</v>
      </c>
      <c r="D28" s="122"/>
      <c r="E28" s="123"/>
      <c r="F28" s="55"/>
      <c r="G28" s="55"/>
      <c r="H28" s="55"/>
      <c r="I28" s="47"/>
      <c r="J28" s="63"/>
      <c r="K28" s="48"/>
      <c r="L28" s="49"/>
      <c r="M28" s="49"/>
    </row>
    <row r="29" spans="1:13" ht="11.25" customHeight="1">
      <c r="A29" s="120"/>
      <c r="B29" s="120"/>
      <c r="C29" s="116" t="s">
        <v>107</v>
      </c>
      <c r="D29" s="116" t="s">
        <v>108</v>
      </c>
      <c r="E29" s="116" t="s">
        <v>109</v>
      </c>
      <c r="I29" s="47"/>
      <c r="J29" s="63"/>
      <c r="K29" s="48"/>
      <c r="L29" s="49"/>
      <c r="M29" s="49"/>
    </row>
    <row r="30" spans="1:13" ht="41.25" customHeight="1">
      <c r="A30" s="117"/>
      <c r="B30" s="117"/>
      <c r="C30" s="117"/>
      <c r="D30" s="117"/>
      <c r="E30" s="117"/>
      <c r="I30" s="47"/>
      <c r="J30" s="63"/>
      <c r="K30" s="48"/>
      <c r="L30" s="64"/>
      <c r="M30" s="49"/>
    </row>
    <row r="31" spans="1:13" ht="11.25" customHeight="1">
      <c r="A31" s="58" t="s">
        <v>110</v>
      </c>
      <c r="B31" s="58" t="s">
        <v>111</v>
      </c>
      <c r="C31" s="65">
        <v>8</v>
      </c>
      <c r="D31" s="66">
        <v>1006</v>
      </c>
      <c r="E31" s="66">
        <v>125754.8</v>
      </c>
      <c r="I31" s="47"/>
      <c r="J31" s="63"/>
      <c r="K31" s="48"/>
      <c r="L31" s="64"/>
      <c r="M31" s="49"/>
    </row>
    <row r="32" spans="1:13" ht="11.25" customHeight="1">
      <c r="A32" s="58" t="s">
        <v>112</v>
      </c>
      <c r="B32" s="58" t="s">
        <v>113</v>
      </c>
      <c r="C32" s="65">
        <v>0</v>
      </c>
      <c r="D32" s="66">
        <v>0</v>
      </c>
      <c r="E32" s="66">
        <v>0</v>
      </c>
      <c r="I32" s="47"/>
      <c r="J32" s="63"/>
      <c r="K32" s="48"/>
      <c r="L32" s="64"/>
      <c r="M32" s="49"/>
    </row>
    <row r="33" spans="1:13" ht="11.25" customHeight="1">
      <c r="A33" s="58" t="s">
        <v>114</v>
      </c>
      <c r="B33" s="58" t="s">
        <v>115</v>
      </c>
      <c r="C33" s="65">
        <v>0</v>
      </c>
      <c r="D33" s="66">
        <v>0</v>
      </c>
      <c r="E33" s="66">
        <v>0</v>
      </c>
      <c r="I33" s="47"/>
      <c r="J33" s="63"/>
      <c r="K33" s="48"/>
      <c r="L33" s="64"/>
      <c r="M33" s="49"/>
    </row>
    <row r="34" spans="1:13" ht="11.25" customHeight="1">
      <c r="A34" s="58" t="s">
        <v>116</v>
      </c>
      <c r="B34" s="58" t="s">
        <v>117</v>
      </c>
      <c r="C34" s="65">
        <v>0</v>
      </c>
      <c r="D34" s="66">
        <v>0</v>
      </c>
      <c r="E34" s="66">
        <v>0</v>
      </c>
      <c r="I34" s="47"/>
      <c r="J34" s="63"/>
      <c r="K34" s="48"/>
      <c r="L34" s="64"/>
      <c r="M34" s="49"/>
    </row>
    <row r="35" spans="1:13" ht="11.25" customHeight="1">
      <c r="A35" s="58" t="s">
        <v>118</v>
      </c>
      <c r="B35" s="58" t="s">
        <v>119</v>
      </c>
      <c r="C35" s="65">
        <v>0</v>
      </c>
      <c r="D35" s="66">
        <v>0</v>
      </c>
      <c r="E35" s="66">
        <v>0</v>
      </c>
      <c r="I35" s="47"/>
      <c r="J35" s="63"/>
      <c r="K35" s="48"/>
      <c r="L35" s="64"/>
      <c r="M35" s="49"/>
    </row>
    <row r="36" spans="1:13" ht="11.25" customHeight="1">
      <c r="A36" s="58" t="s">
        <v>120</v>
      </c>
      <c r="B36" s="58" t="s">
        <v>121</v>
      </c>
      <c r="C36" s="65">
        <v>1</v>
      </c>
      <c r="D36" s="66">
        <v>81.5</v>
      </c>
      <c r="E36" s="66">
        <v>81473.5</v>
      </c>
      <c r="I36" s="47"/>
      <c r="J36" s="63"/>
      <c r="K36" s="48"/>
      <c r="L36" s="64"/>
      <c r="M36" s="49"/>
    </row>
    <row r="37" spans="1:13" ht="11.25" customHeight="1">
      <c r="A37" s="58" t="s">
        <v>122</v>
      </c>
      <c r="B37" s="58" t="s">
        <v>123</v>
      </c>
      <c r="C37" s="65">
        <v>0</v>
      </c>
      <c r="D37" s="66">
        <v>0</v>
      </c>
      <c r="E37" s="66">
        <v>0</v>
      </c>
      <c r="I37" s="47"/>
      <c r="J37" s="63"/>
      <c r="K37" s="48"/>
      <c r="L37" s="64"/>
      <c r="M37" s="49"/>
    </row>
    <row r="38" spans="1:13" ht="11.25" customHeight="1">
      <c r="A38" s="58" t="s">
        <v>124</v>
      </c>
      <c r="B38" s="58" t="s">
        <v>125</v>
      </c>
      <c r="C38" s="65">
        <v>2</v>
      </c>
      <c r="D38" s="66">
        <v>165.4</v>
      </c>
      <c r="E38" s="66">
        <v>82690.399999999994</v>
      </c>
      <c r="I38" s="47"/>
      <c r="J38" s="63"/>
      <c r="K38" s="48"/>
      <c r="L38" s="64"/>
      <c r="M38" s="49"/>
    </row>
    <row r="39" spans="1:13" ht="11.25" customHeight="1">
      <c r="A39" s="118" t="s">
        <v>126</v>
      </c>
      <c r="B39" s="119"/>
      <c r="C39" s="65">
        <v>11</v>
      </c>
      <c r="D39" s="66">
        <v>1252.9000000000001</v>
      </c>
      <c r="E39" s="66">
        <v>113899.3</v>
      </c>
    </row>
  </sheetData>
  <mergeCells count="38">
    <mergeCell ref="I2:K2"/>
    <mergeCell ref="C3:C4"/>
    <mergeCell ref="D3:D4"/>
    <mergeCell ref="E3:E4"/>
    <mergeCell ref="F3:F4"/>
    <mergeCell ref="A13:B13"/>
    <mergeCell ref="A1:F1"/>
    <mergeCell ref="A2:A4"/>
    <mergeCell ref="B2:B4"/>
    <mergeCell ref="C2:E2"/>
    <mergeCell ref="F2:H2"/>
    <mergeCell ref="G3:G4"/>
    <mergeCell ref="H3:H4"/>
    <mergeCell ref="I3:I4"/>
    <mergeCell ref="J3:J4"/>
    <mergeCell ref="K3:K4"/>
    <mergeCell ref="K16:K17"/>
    <mergeCell ref="A26:B26"/>
    <mergeCell ref="A28:A30"/>
    <mergeCell ref="B28:B30"/>
    <mergeCell ref="C28:E28"/>
    <mergeCell ref="C29:C30"/>
    <mergeCell ref="D29:D30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E29:E30"/>
    <mergeCell ref="A39:B39"/>
    <mergeCell ref="H16:H17"/>
    <mergeCell ref="I16:I17"/>
    <mergeCell ref="J16:J17"/>
    <mergeCell ref="G16:G17"/>
  </mergeCells>
  <pageMargins left="0.75" right="0.75" top="1" bottom="1" header="0.5" footer="0.5"/>
  <pageSetup paperSize="9" orientation="landscape"/>
  <rowBreaks count="3" manualBreakCount="3">
    <brk id="14" max="16383" man="1"/>
    <brk id="27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O32"/>
  <sheetViews>
    <sheetView workbookViewId="0">
      <selection activeCell="H28" sqref="H28"/>
    </sheetView>
  </sheetViews>
  <sheetFormatPr defaultColWidth="9.33203125" defaultRowHeight="12.75"/>
  <cols>
    <col min="1" max="1" width="4" style="68" customWidth="1"/>
    <col min="2" max="2" width="33" style="68" customWidth="1"/>
    <col min="3" max="3" width="11" style="68" customWidth="1"/>
    <col min="4" max="4" width="14.1640625" style="68" customWidth="1"/>
    <col min="5" max="5" width="10.33203125" style="68" customWidth="1"/>
    <col min="6" max="6" width="11" style="68" customWidth="1"/>
    <col min="7" max="7" width="14.1640625" style="68" customWidth="1"/>
    <col min="8" max="8" width="10.33203125" style="68" customWidth="1"/>
    <col min="9" max="9" width="11" style="68" customWidth="1"/>
    <col min="10" max="10" width="14.1640625" style="68" customWidth="1"/>
    <col min="11" max="11" width="10.33203125" style="68" customWidth="1"/>
    <col min="12" max="12" width="9.33203125" style="68" hidden="1" customWidth="1"/>
    <col min="13" max="13" width="9.33203125" style="69" hidden="1" customWidth="1"/>
    <col min="14" max="14" width="9.33203125" style="68" hidden="1" customWidth="1"/>
    <col min="15" max="15" width="9.33203125" style="69" hidden="1" customWidth="1"/>
    <col min="16" max="16" width="9.33203125" style="68"/>
    <col min="17" max="17" width="13.1640625" style="68" customWidth="1"/>
    <col min="18" max="16384" width="9.33203125" style="68"/>
  </cols>
  <sheetData>
    <row r="1" spans="1:11">
      <c r="A1" s="124" t="s">
        <v>144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</row>
    <row r="2" spans="1:11" ht="23.25" customHeight="1">
      <c r="A2" s="116" t="s">
        <v>104</v>
      </c>
      <c r="B2" s="116" t="s">
        <v>105</v>
      </c>
      <c r="C2" s="121" t="s">
        <v>106</v>
      </c>
      <c r="D2" s="122"/>
      <c r="E2" s="122"/>
      <c r="F2" s="121" t="s">
        <v>135</v>
      </c>
      <c r="G2" s="122"/>
      <c r="H2" s="123"/>
      <c r="I2" s="121" t="s">
        <v>136</v>
      </c>
      <c r="J2" s="122"/>
      <c r="K2" s="123"/>
    </row>
    <row r="3" spans="1:11" ht="28.5" customHeight="1">
      <c r="A3" s="120"/>
      <c r="B3" s="120"/>
      <c r="C3" s="116" t="s">
        <v>107</v>
      </c>
      <c r="D3" s="116" t="s">
        <v>108</v>
      </c>
      <c r="E3" s="116" t="s">
        <v>109</v>
      </c>
      <c r="F3" s="116" t="s">
        <v>107</v>
      </c>
      <c r="G3" s="116" t="s">
        <v>108</v>
      </c>
      <c r="H3" s="116" t="s">
        <v>109</v>
      </c>
      <c r="I3" s="116" t="s">
        <v>107</v>
      </c>
      <c r="J3" s="116" t="s">
        <v>108</v>
      </c>
      <c r="K3" s="116" t="s">
        <v>109</v>
      </c>
    </row>
    <row r="4" spans="1:11" ht="21.75" customHeight="1">
      <c r="A4" s="117"/>
      <c r="B4" s="117"/>
      <c r="C4" s="117"/>
      <c r="D4" s="117"/>
      <c r="E4" s="117"/>
      <c r="F4" s="117"/>
      <c r="G4" s="117"/>
      <c r="H4" s="117"/>
      <c r="I4" s="117"/>
      <c r="J4" s="117"/>
      <c r="K4" s="117"/>
    </row>
    <row r="5" spans="1:11">
      <c r="A5" s="58" t="s">
        <v>110</v>
      </c>
      <c r="B5" s="58" t="s">
        <v>111</v>
      </c>
      <c r="C5" s="65">
        <v>22658</v>
      </c>
      <c r="D5" s="70">
        <v>99315.71</v>
      </c>
      <c r="E5" s="70">
        <v>4383.3</v>
      </c>
      <c r="F5" s="65">
        <v>111</v>
      </c>
      <c r="G5" s="70">
        <v>140.80000000000001</v>
      </c>
      <c r="H5" s="70">
        <v>1268.9000000000001</v>
      </c>
      <c r="I5" s="65">
        <v>2364</v>
      </c>
      <c r="J5" s="70">
        <v>4947.8999999999996</v>
      </c>
      <c r="K5" s="70">
        <v>2093</v>
      </c>
    </row>
    <row r="6" spans="1:11">
      <c r="A6" s="58" t="s">
        <v>112</v>
      </c>
      <c r="B6" s="58" t="s">
        <v>113</v>
      </c>
      <c r="C6" s="65">
        <v>2290</v>
      </c>
      <c r="D6" s="70">
        <v>8437.31</v>
      </c>
      <c r="E6" s="70">
        <v>3684.4</v>
      </c>
      <c r="F6" s="65">
        <v>27</v>
      </c>
      <c r="G6" s="70">
        <v>36.5</v>
      </c>
      <c r="H6" s="70">
        <v>1352.2</v>
      </c>
      <c r="I6" s="65">
        <v>248</v>
      </c>
      <c r="J6" s="70">
        <v>519.1</v>
      </c>
      <c r="K6" s="70">
        <v>2093</v>
      </c>
    </row>
    <row r="7" spans="1:11">
      <c r="A7" s="58" t="s">
        <v>114</v>
      </c>
      <c r="B7" s="58" t="s">
        <v>115</v>
      </c>
      <c r="C7" s="65">
        <v>3179</v>
      </c>
      <c r="D7" s="70">
        <v>11598.04</v>
      </c>
      <c r="E7" s="70">
        <v>3648.3</v>
      </c>
      <c r="F7" s="65">
        <v>17</v>
      </c>
      <c r="G7" s="70">
        <v>21.9</v>
      </c>
      <c r="H7" s="70">
        <v>1288.9000000000001</v>
      </c>
      <c r="I7" s="65">
        <v>491</v>
      </c>
      <c r="J7" s="70">
        <v>1027.7</v>
      </c>
      <c r="K7" s="70">
        <v>2093</v>
      </c>
    </row>
    <row r="8" spans="1:11">
      <c r="A8" s="58" t="s">
        <v>116</v>
      </c>
      <c r="B8" s="58" t="s">
        <v>117</v>
      </c>
      <c r="C8" s="65">
        <v>3451</v>
      </c>
      <c r="D8" s="70">
        <v>11825.18</v>
      </c>
      <c r="E8" s="70">
        <v>3426.6</v>
      </c>
      <c r="F8" s="65">
        <v>24</v>
      </c>
      <c r="G8" s="70">
        <v>30.3</v>
      </c>
      <c r="H8" s="70">
        <v>1261.4000000000001</v>
      </c>
      <c r="I8" s="65">
        <v>484</v>
      </c>
      <c r="J8" s="70">
        <v>1013</v>
      </c>
      <c r="K8" s="70">
        <v>2093</v>
      </c>
    </row>
    <row r="9" spans="1:11">
      <c r="A9" s="58" t="s">
        <v>118</v>
      </c>
      <c r="B9" s="58" t="s">
        <v>119</v>
      </c>
      <c r="C9" s="65">
        <v>5574</v>
      </c>
      <c r="D9" s="70">
        <v>19726.560000000001</v>
      </c>
      <c r="E9" s="70">
        <v>3539</v>
      </c>
      <c r="F9" s="65">
        <v>50</v>
      </c>
      <c r="G9" s="70">
        <v>57.3</v>
      </c>
      <c r="H9" s="70">
        <v>1145.7</v>
      </c>
      <c r="I9" s="65">
        <v>746</v>
      </c>
      <c r="J9" s="70">
        <v>1561.4</v>
      </c>
      <c r="K9" s="70">
        <v>2093</v>
      </c>
    </row>
    <row r="10" spans="1:11">
      <c r="A10" s="58" t="s">
        <v>120</v>
      </c>
      <c r="B10" s="58" t="s">
        <v>121</v>
      </c>
      <c r="C10" s="65">
        <v>3496</v>
      </c>
      <c r="D10" s="70">
        <v>12949.27</v>
      </c>
      <c r="E10" s="70">
        <v>3704</v>
      </c>
      <c r="F10" s="65">
        <v>34</v>
      </c>
      <c r="G10" s="70">
        <v>44</v>
      </c>
      <c r="H10" s="70">
        <v>1293.3</v>
      </c>
      <c r="I10" s="65">
        <v>481</v>
      </c>
      <c r="J10" s="70">
        <v>1006.7</v>
      </c>
      <c r="K10" s="70">
        <v>2093</v>
      </c>
    </row>
    <row r="11" spans="1:11">
      <c r="A11" s="58" t="s">
        <v>122</v>
      </c>
      <c r="B11" s="58" t="s">
        <v>123</v>
      </c>
      <c r="C11" s="65">
        <v>5146</v>
      </c>
      <c r="D11" s="70">
        <v>18321.990000000002</v>
      </c>
      <c r="E11" s="70">
        <v>3560.4</v>
      </c>
      <c r="F11" s="65">
        <v>46</v>
      </c>
      <c r="G11" s="70">
        <v>55.9</v>
      </c>
      <c r="H11" s="70">
        <v>1214.7</v>
      </c>
      <c r="I11" s="65">
        <v>827</v>
      </c>
      <c r="J11" s="70">
        <v>1730.9</v>
      </c>
      <c r="K11" s="70">
        <v>2093</v>
      </c>
    </row>
    <row r="12" spans="1:11">
      <c r="A12" s="58" t="s">
        <v>124</v>
      </c>
      <c r="B12" s="58" t="s">
        <v>125</v>
      </c>
      <c r="C12" s="65">
        <v>7906</v>
      </c>
      <c r="D12" s="70">
        <v>28638.639999999999</v>
      </c>
      <c r="E12" s="70">
        <v>3622.4</v>
      </c>
      <c r="F12" s="65">
        <v>42</v>
      </c>
      <c r="G12" s="70">
        <v>51</v>
      </c>
      <c r="H12" s="70">
        <v>1214.4000000000001</v>
      </c>
      <c r="I12" s="65">
        <v>1411</v>
      </c>
      <c r="J12" s="70">
        <v>2953.2</v>
      </c>
      <c r="K12" s="70">
        <v>2093</v>
      </c>
    </row>
    <row r="13" spans="1:11">
      <c r="A13" s="118" t="s">
        <v>126</v>
      </c>
      <c r="B13" s="119"/>
      <c r="C13" s="65">
        <v>53701</v>
      </c>
      <c r="D13" s="70">
        <v>210814.5</v>
      </c>
      <c r="E13" s="70">
        <v>3925.7</v>
      </c>
      <c r="F13" s="65">
        <v>352</v>
      </c>
      <c r="G13" s="70">
        <v>439.5</v>
      </c>
      <c r="H13" s="70">
        <v>1248.5</v>
      </c>
      <c r="I13" s="65">
        <v>7052</v>
      </c>
      <c r="J13" s="70">
        <v>14759.8</v>
      </c>
      <c r="K13" s="70">
        <v>2093</v>
      </c>
    </row>
    <row r="14" spans="1:11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</row>
    <row r="15" spans="1:11" ht="22.5" customHeight="1">
      <c r="A15" s="116" t="s">
        <v>104</v>
      </c>
      <c r="B15" s="116" t="s">
        <v>105</v>
      </c>
      <c r="C15" s="121" t="s">
        <v>137</v>
      </c>
      <c r="D15" s="122"/>
      <c r="E15" s="123"/>
      <c r="F15" s="121" t="s">
        <v>145</v>
      </c>
      <c r="G15" s="122"/>
      <c r="H15" s="123"/>
      <c r="I15" s="121" t="s">
        <v>88</v>
      </c>
      <c r="J15" s="122"/>
      <c r="K15" s="123"/>
    </row>
    <row r="16" spans="1:11" ht="12.75" customHeight="1">
      <c r="A16" s="120"/>
      <c r="B16" s="120"/>
      <c r="C16" s="116" t="s">
        <v>107</v>
      </c>
      <c r="D16" s="116" t="s">
        <v>108</v>
      </c>
      <c r="E16" s="116" t="s">
        <v>109</v>
      </c>
      <c r="F16" s="116" t="s">
        <v>107</v>
      </c>
      <c r="G16" s="116" t="s">
        <v>108</v>
      </c>
      <c r="H16" s="116" t="s">
        <v>109</v>
      </c>
      <c r="I16" s="116" t="s">
        <v>107</v>
      </c>
      <c r="J16" s="116" t="s">
        <v>108</v>
      </c>
      <c r="K16" s="116" t="s">
        <v>109</v>
      </c>
    </row>
    <row r="17" spans="1:11" ht="39.75" customHeight="1">
      <c r="A17" s="117"/>
      <c r="B17" s="117"/>
      <c r="C17" s="117"/>
      <c r="D17" s="117"/>
      <c r="E17" s="117"/>
      <c r="F17" s="117"/>
      <c r="G17" s="117"/>
      <c r="H17" s="117"/>
      <c r="I17" s="117"/>
      <c r="J17" s="117"/>
      <c r="K17" s="117"/>
    </row>
    <row r="18" spans="1:11">
      <c r="A18" s="58" t="s">
        <v>110</v>
      </c>
      <c r="B18" s="58" t="s">
        <v>111</v>
      </c>
      <c r="C18" s="65">
        <v>20183</v>
      </c>
      <c r="D18" s="70">
        <v>94227</v>
      </c>
      <c r="E18" s="70">
        <v>4668.6000000000004</v>
      </c>
      <c r="F18" s="65">
        <v>0</v>
      </c>
      <c r="G18" s="70">
        <v>0</v>
      </c>
      <c r="H18" s="70">
        <v>0</v>
      </c>
      <c r="I18" s="65">
        <v>0</v>
      </c>
      <c r="J18" s="70">
        <v>0</v>
      </c>
      <c r="K18" s="70">
        <v>0</v>
      </c>
    </row>
    <row r="19" spans="1:11">
      <c r="A19" s="58" t="s">
        <v>112</v>
      </c>
      <c r="B19" s="58" t="s">
        <v>113</v>
      </c>
      <c r="C19" s="65">
        <v>2015</v>
      </c>
      <c r="D19" s="70">
        <v>7881.7</v>
      </c>
      <c r="E19" s="70">
        <v>3911.5</v>
      </c>
      <c r="F19" s="65">
        <v>0</v>
      </c>
      <c r="G19" s="70">
        <v>0</v>
      </c>
      <c r="H19" s="70">
        <v>0</v>
      </c>
      <c r="I19" s="65">
        <v>0</v>
      </c>
      <c r="J19" s="70">
        <v>0</v>
      </c>
      <c r="K19" s="70">
        <v>0</v>
      </c>
    </row>
    <row r="20" spans="1:11">
      <c r="A20" s="58" t="s">
        <v>114</v>
      </c>
      <c r="B20" s="58" t="s">
        <v>115</v>
      </c>
      <c r="C20" s="65">
        <v>2671</v>
      </c>
      <c r="D20" s="70">
        <v>10548.5</v>
      </c>
      <c r="E20" s="70">
        <v>3949.3</v>
      </c>
      <c r="F20" s="65">
        <v>0</v>
      </c>
      <c r="G20" s="70">
        <v>0</v>
      </c>
      <c r="H20" s="70">
        <v>0</v>
      </c>
      <c r="I20" s="65">
        <v>0</v>
      </c>
      <c r="J20" s="70">
        <v>0</v>
      </c>
      <c r="K20" s="70">
        <v>0</v>
      </c>
    </row>
    <row r="21" spans="1:11">
      <c r="A21" s="58" t="s">
        <v>116</v>
      </c>
      <c r="B21" s="58" t="s">
        <v>117</v>
      </c>
      <c r="C21" s="65">
        <v>2943</v>
      </c>
      <c r="D21" s="70">
        <v>10781.9</v>
      </c>
      <c r="E21" s="70">
        <v>3663.6</v>
      </c>
      <c r="F21" s="65">
        <v>0</v>
      </c>
      <c r="G21" s="70">
        <v>0</v>
      </c>
      <c r="H21" s="70">
        <v>0</v>
      </c>
      <c r="I21" s="65">
        <v>0</v>
      </c>
      <c r="J21" s="70">
        <v>0</v>
      </c>
      <c r="K21" s="70">
        <v>0</v>
      </c>
    </row>
    <row r="22" spans="1:11">
      <c r="A22" s="58" t="s">
        <v>118</v>
      </c>
      <c r="B22" s="58" t="s">
        <v>119</v>
      </c>
      <c r="C22" s="65">
        <v>4778</v>
      </c>
      <c r="D22" s="70">
        <v>18107.900000000001</v>
      </c>
      <c r="E22" s="70">
        <v>3789.8</v>
      </c>
      <c r="F22" s="65">
        <v>0</v>
      </c>
      <c r="G22" s="70">
        <v>0</v>
      </c>
      <c r="H22" s="70">
        <v>0</v>
      </c>
      <c r="I22" s="65">
        <v>0</v>
      </c>
      <c r="J22" s="70">
        <v>0</v>
      </c>
      <c r="K22" s="70">
        <v>0</v>
      </c>
    </row>
    <row r="23" spans="1:11">
      <c r="A23" s="58" t="s">
        <v>120</v>
      </c>
      <c r="B23" s="58" t="s">
        <v>121</v>
      </c>
      <c r="C23" s="65">
        <v>2981</v>
      </c>
      <c r="D23" s="70">
        <v>11898.6</v>
      </c>
      <c r="E23" s="70">
        <v>3991.5</v>
      </c>
      <c r="F23" s="65">
        <v>0</v>
      </c>
      <c r="G23" s="70">
        <v>0</v>
      </c>
      <c r="H23" s="70">
        <v>0</v>
      </c>
      <c r="I23" s="65">
        <v>0</v>
      </c>
      <c r="J23" s="70">
        <v>0</v>
      </c>
      <c r="K23" s="70">
        <v>0</v>
      </c>
    </row>
    <row r="24" spans="1:11">
      <c r="A24" s="58" t="s">
        <v>122</v>
      </c>
      <c r="B24" s="58" t="s">
        <v>123</v>
      </c>
      <c r="C24" s="65">
        <v>4273</v>
      </c>
      <c r="D24" s="70">
        <v>16535.2</v>
      </c>
      <c r="E24" s="70">
        <v>3869.7</v>
      </c>
      <c r="F24" s="65">
        <v>0</v>
      </c>
      <c r="G24" s="70">
        <v>0</v>
      </c>
      <c r="H24" s="70">
        <v>0</v>
      </c>
      <c r="I24" s="65">
        <v>0</v>
      </c>
      <c r="J24" s="70">
        <v>0</v>
      </c>
      <c r="K24" s="70">
        <v>0</v>
      </c>
    </row>
    <row r="25" spans="1:11">
      <c r="A25" s="58" t="s">
        <v>124</v>
      </c>
      <c r="B25" s="58" t="s">
        <v>125</v>
      </c>
      <c r="C25" s="65">
        <v>6453</v>
      </c>
      <c r="D25" s="70">
        <v>25634.400000000001</v>
      </c>
      <c r="E25" s="70">
        <v>3972.5</v>
      </c>
      <c r="F25" s="65">
        <v>0</v>
      </c>
      <c r="G25" s="70">
        <v>0</v>
      </c>
      <c r="H25" s="70">
        <v>0</v>
      </c>
      <c r="I25" s="65">
        <v>0</v>
      </c>
      <c r="J25" s="70">
        <v>0</v>
      </c>
      <c r="K25" s="70">
        <v>0</v>
      </c>
    </row>
    <row r="26" spans="1:11">
      <c r="A26" s="118" t="s">
        <v>126</v>
      </c>
      <c r="B26" s="119"/>
      <c r="C26" s="65">
        <v>46297</v>
      </c>
      <c r="D26" s="70">
        <v>195615.2</v>
      </c>
      <c r="E26" s="70">
        <v>4225.2</v>
      </c>
      <c r="F26" s="65">
        <v>0</v>
      </c>
      <c r="G26" s="70">
        <v>0</v>
      </c>
      <c r="H26" s="70">
        <v>0</v>
      </c>
      <c r="I26" s="65">
        <v>0</v>
      </c>
      <c r="J26" s="70">
        <v>0</v>
      </c>
      <c r="K26" s="70">
        <v>0</v>
      </c>
    </row>
    <row r="27" spans="1:11">
      <c r="A27" s="49"/>
      <c r="B27" s="49"/>
      <c r="C27" s="49"/>
      <c r="D27" s="49"/>
      <c r="E27" s="49"/>
      <c r="F27" s="49"/>
      <c r="G27" s="49"/>
      <c r="H27" s="49"/>
      <c r="I27" s="49"/>
      <c r="J27" s="49"/>
      <c r="K27" s="49"/>
    </row>
    <row r="28" spans="1:11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</row>
    <row r="29" spans="1:11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</row>
    <row r="30" spans="1:11">
      <c r="A30" s="49"/>
      <c r="B30" s="49"/>
      <c r="C30" s="49"/>
      <c r="D30" s="49"/>
      <c r="E30" s="49"/>
      <c r="F30" s="49"/>
      <c r="G30" s="49"/>
      <c r="H30" s="49"/>
      <c r="I30" s="49"/>
      <c r="J30" s="49"/>
      <c r="K30" s="49"/>
    </row>
    <row r="31" spans="1:11">
      <c r="A31" s="49"/>
      <c r="B31" s="49"/>
      <c r="C31" s="49"/>
      <c r="D31" s="49"/>
      <c r="E31" s="49"/>
      <c r="F31" s="49"/>
      <c r="G31" s="49"/>
      <c r="H31" s="49"/>
      <c r="I31" s="49"/>
      <c r="J31" s="49"/>
      <c r="K31" s="49"/>
    </row>
    <row r="32" spans="1:11">
      <c r="A32" s="49"/>
      <c r="B32" s="49"/>
      <c r="C32" s="49"/>
      <c r="D32" s="49"/>
      <c r="E32" s="49"/>
      <c r="F32" s="49"/>
      <c r="G32" s="49"/>
      <c r="H32" s="49"/>
      <c r="I32" s="49"/>
      <c r="J32" s="49"/>
      <c r="K32" s="49"/>
    </row>
  </sheetData>
  <mergeCells count="31">
    <mergeCell ref="A13:B13"/>
    <mergeCell ref="A1:K1"/>
    <mergeCell ref="A2:A4"/>
    <mergeCell ref="B2:B4"/>
    <mergeCell ref="C2:E2"/>
    <mergeCell ref="F2:H2"/>
    <mergeCell ref="I2:K2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H16:H17"/>
    <mergeCell ref="I16:I17"/>
    <mergeCell ref="J16:J17"/>
    <mergeCell ref="K16:K17"/>
    <mergeCell ref="A26:B26"/>
    <mergeCell ref="A15:A17"/>
    <mergeCell ref="B15:B17"/>
    <mergeCell ref="C15:E15"/>
    <mergeCell ref="F15:H15"/>
    <mergeCell ref="I15:K15"/>
    <mergeCell ref="C16:C17"/>
    <mergeCell ref="D16:D17"/>
    <mergeCell ref="E16:E17"/>
    <mergeCell ref="F16:F17"/>
    <mergeCell ref="G16:G17"/>
  </mergeCells>
  <pageMargins left="0.75" right="0.75" top="1" bottom="1" header="0.5" footer="0.5"/>
  <pageSetup paperSize="9" orientation="landscape"/>
  <rowBreaks count="2" manualBreakCount="2">
    <brk id="14" max="16383" man="1"/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</vt:i4>
      </vt:variant>
    </vt:vector>
  </HeadingPairs>
  <TitlesOfParts>
    <vt:vector size="13" baseType="lpstr">
      <vt:lpstr>5pf_titul</vt:lpstr>
      <vt:lpstr>5pf</vt:lpstr>
      <vt:lpstr>5pf Контроль</vt:lpstr>
      <vt:lpstr>Додаток 1</vt:lpstr>
      <vt:lpstr>Додаток 2</vt:lpstr>
      <vt:lpstr>Додаток 3</vt:lpstr>
      <vt:lpstr>5pf_titul (раб)</vt:lpstr>
      <vt:lpstr>5pf (раб)</vt:lpstr>
      <vt:lpstr>5pf (раб) Контроль</vt:lpstr>
      <vt:lpstr>Додаток 1 (раб)</vt:lpstr>
      <vt:lpstr>Додаток 2 (раб)</vt:lpstr>
      <vt:lpstr>Додаток 3 (раб)</vt:lpstr>
      <vt:lpstr>'5pf'!Заголовки_для_печати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cp:lastPrinted>2016-10-18T14:19:06Z</cp:lastPrinted>
  <dcterms:created xsi:type="dcterms:W3CDTF">2023-04-03T12:01:23Z</dcterms:created>
  <dcterms:modified xsi:type="dcterms:W3CDTF">2023-04-03T12:40:11Z</dcterms:modified>
</cp:coreProperties>
</file>