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 activeTab="1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'[4]5pf (rab)'!$3:$3</definedName>
  </definedNames>
  <calcPr calcId="125725"/>
</workbook>
</file>

<file path=xl/calcChain.xml><?xml version="1.0" encoding="utf-8"?>
<calcChain xmlns="http://schemas.openxmlformats.org/spreadsheetml/2006/main">
  <c r="F12" i="9"/>
  <c r="G12" s="1"/>
  <c r="C12"/>
  <c r="F11"/>
  <c r="G11" s="1"/>
  <c r="C11"/>
  <c r="F10"/>
  <c r="C10"/>
  <c r="F9"/>
  <c r="G9" s="1"/>
  <c r="C9"/>
  <c r="F6"/>
  <c r="G6" s="1"/>
  <c r="C6"/>
  <c r="F5"/>
  <c r="G5" s="1"/>
  <c r="C5"/>
  <c r="F4"/>
  <c r="G4" s="1"/>
  <c r="C4"/>
  <c r="F3"/>
  <c r="G3" s="1"/>
  <c r="C3"/>
  <c r="F26" i="8"/>
  <c r="F25"/>
  <c r="F24"/>
  <c r="F23"/>
  <c r="F22"/>
  <c r="F21"/>
  <c r="F20"/>
  <c r="F19"/>
  <c r="F18"/>
  <c r="F17"/>
  <c r="F15"/>
  <c r="F14"/>
  <c r="F13"/>
  <c r="F12"/>
  <c r="F11"/>
  <c r="F10"/>
  <c r="F9"/>
  <c r="F8"/>
  <c r="F7"/>
  <c r="F6"/>
  <c r="F5"/>
  <c r="F4"/>
  <c r="F13" i="3"/>
  <c r="C13"/>
  <c r="F12"/>
  <c r="G12" s="1"/>
  <c r="C12"/>
  <c r="F11"/>
  <c r="C11"/>
  <c r="F10"/>
  <c r="C10"/>
  <c r="F9"/>
  <c r="C9"/>
  <c r="F7"/>
  <c r="G7" s="1"/>
  <c r="C7"/>
  <c r="F6"/>
  <c r="C6"/>
  <c r="F5"/>
  <c r="C5"/>
  <c r="F4"/>
  <c r="C4"/>
  <c r="F3"/>
  <c r="G3" s="1"/>
  <c r="C3"/>
  <c r="G10" i="9"/>
  <c r="G26" i="8"/>
  <c r="G25"/>
  <c r="I24"/>
  <c r="K24" s="1"/>
  <c r="H24"/>
  <c r="J24" s="1"/>
  <c r="G24"/>
  <c r="G23"/>
  <c r="G22"/>
  <c r="G21"/>
  <c r="G20"/>
  <c r="G19"/>
  <c r="K18"/>
  <c r="I18"/>
  <c r="H18"/>
  <c r="J18" s="1"/>
  <c r="G18"/>
  <c r="G17"/>
  <c r="G15"/>
  <c r="G14"/>
  <c r="G13"/>
  <c r="G12"/>
  <c r="G11"/>
  <c r="G10"/>
  <c r="G9"/>
  <c r="G8"/>
  <c r="G7"/>
  <c r="G6"/>
  <c r="G5"/>
  <c r="I4"/>
  <c r="K4" s="1"/>
  <c r="H4"/>
  <c r="J4" s="1"/>
  <c r="G4"/>
  <c r="G13" i="3"/>
  <c r="G11"/>
  <c r="G10"/>
  <c r="G9"/>
  <c r="G6"/>
  <c r="G5"/>
  <c r="G4"/>
  <c r="I24" i="2"/>
  <c r="H24"/>
  <c r="G24"/>
  <c r="F24"/>
  <c r="H18"/>
  <c r="G18"/>
  <c r="I18" s="1"/>
  <c r="F18"/>
  <c r="I4"/>
  <c r="H4"/>
  <c r="G4"/>
  <c r="F4"/>
</calcChain>
</file>

<file path=xl/sharedStrings.xml><?xml version="1.0" encoding="utf-8"?>
<sst xmlns="http://schemas.openxmlformats.org/spreadsheetml/2006/main" count="850" uniqueCount="146">
  <si>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</si>
  <si>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</si>
  <si>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</si>
  <si>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31.07.2023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</si>
  <si>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</si>
  <si>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</si>
  <si>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</si>
  <si>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</si>
  <si>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</si>
  <si>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</si>
  <si>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</si>
  <si>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</si>
  <si>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</si>
  <si>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</si>
  <si>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</si>
  <si>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</si>
  <si>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</si>
  <si>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</si>
  <si>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</si>
  <si>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</si>
  <si>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</si>
  <si>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</si>
  <si>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</si>
  <si>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</si>
  <si>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</si>
  <si>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</si>
  <si>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</si>
  <si>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</si>
  <si>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</si>
  <si>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</si>
  <si>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</si>
  <si>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</si>
  <si>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</si>
  <si>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</si>
  <si>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</si>
  <si>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</si>
  <si>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</si>
  <si>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</si>
  <si>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</si>
  <si>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</si>
  <si>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</si>
  <si>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</si>
  <si>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</si>
  <si>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</si>
  <si>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</si>
  <si>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</si>
  <si>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</si>
  <si>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</si>
  <si>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</si>
  <si>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</si>
  <si>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</si>
  <si>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</si>
  <si>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</si>
  <si>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</si>
  <si>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</si>
  <si>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</si>
  <si>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</si>
  <si>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</si>
  <si>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</si>
  <si>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</si>
  <si>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</si>
  <si>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</si>
  <si>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</si>
  <si>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</si>
  <si>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</si>
  <si>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</si>
  <si>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</si>
  <si>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</si>
  <si>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</si>
  <si>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</si>
  <si>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</si>
  <si>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</si>
  <si>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</si>
  <si>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</si>
  <si>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</si>
  <si>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</si>
  <si>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</si>
  <si>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</si>
  <si>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</si>
  <si>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</si>
  <si>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</si>
  <si>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</si>
  <si>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</si>
  <si>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</si>
  <si>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</si>
  <si>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</si>
  <si>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</si>
  <si>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</si>
  <si>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</si>
  <si>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</si>
  <si>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</si>
  <si>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</si>
  <si>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</si>
  <si>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</si>
  <si>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</si>
  <si>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</si>
  <si>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</si>
  <si>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</si>
  <si>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</si>
  <si>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</si>
  <si>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</si>
  <si>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</si>
  <si>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</si>
  <si>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</si>
  <si>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</si>
  <si>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</si>
  <si>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</si>
  <si>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</si>
  <si>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</si>
  <si>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</si>
  <si>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</si>
  <si>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Тернопільське об’єднане управління ПФУ Тернопільської області</t>
  </si>
  <si>
    <t>2</t>
  </si>
  <si>
    <t>Бережанське об’єднане управління ПФУ</t>
  </si>
  <si>
    <t>3</t>
  </si>
  <si>
    <t>Бучацьке об’єднане управління ПФУ</t>
  </si>
  <si>
    <t>4</t>
  </si>
  <si>
    <t>Козівське об’єднане управління ПФУ</t>
  </si>
  <si>
    <t>5</t>
  </si>
  <si>
    <t>Лановецьке об’єднане управління ПФУ</t>
  </si>
  <si>
    <t>6</t>
  </si>
  <si>
    <t>Кременецьке об’єднане управління ПФУ</t>
  </si>
  <si>
    <t>7</t>
  </si>
  <si>
    <t>Теребовлянське об’єднане управління ПФУ</t>
  </si>
  <si>
    <t>8</t>
  </si>
  <si>
    <t>Чортківське об’єднане управління ПФУ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</si>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</sst>
</file>

<file path=xl/styles.xml><?xml version="1.0" encoding="utf-8"?>
<styleSheet xmlns="http://schemas.openxmlformats.org/spreadsheetml/2006/main">
  <fonts count="29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b/>
      <u/>
      <sz val="8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6">
    <xf numFmtId="0" fontId="0" fillId="0" borderId="0" xfId="0"/>
    <xf numFmtId="0" fontId="19" fillId="0" borderId="0" xfId="0" applyFont="1" applyAlignment="1">
      <alignment horizontal="center"/>
    </xf>
    <xf numFmtId="0" fontId="18" fillId="0" borderId="0" xfId="0" applyFont="1"/>
    <xf numFmtId="0" fontId="23" fillId="0" borderId="0" xfId="0" applyFont="1" applyAlignment="1">
      <alignment horizontal="center" wrapText="1"/>
    </xf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49" fontId="23" fillId="0" borderId="0" xfId="0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0" xfId="0" applyFont="1" applyBorder="1" applyAlignment="1">
      <alignment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center" wrapText="1"/>
    </xf>
    <xf numFmtId="0" fontId="18" fillId="0" borderId="19" xfId="0" applyFont="1" applyBorder="1" applyAlignment="1">
      <alignment horizontal="center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0" xfId="0" applyFont="1" applyBorder="1" applyAlignment="1">
      <alignment horizontal="center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18" fillId="0" borderId="15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18" fillId="0" borderId="10" xfId="0" applyFont="1" applyBorder="1" applyAlignment="1">
      <alignment horizontal="center" wrapText="1"/>
    </xf>
    <xf numFmtId="0" fontId="0" fillId="0" borderId="0" xfId="0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Protection="1"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3" fontId="21" fillId="0" borderId="25" xfId="0" applyNumberFormat="1" applyFont="1" applyBorder="1" applyAlignment="1">
      <alignment horizontal="right"/>
    </xf>
    <xf numFmtId="4" fontId="21" fillId="0" borderId="25" xfId="0" applyNumberFormat="1" applyFont="1" applyBorder="1" applyAlignment="1">
      <alignment horizontal="right"/>
    </xf>
    <xf numFmtId="3" fontId="25" fillId="0" borderId="0" xfId="0" applyNumberFormat="1" applyFont="1"/>
    <xf numFmtId="4" fontId="25" fillId="0" borderId="0" xfId="0" applyNumberFormat="1" applyFont="1"/>
    <xf numFmtId="2" fontId="24" fillId="0" borderId="0" xfId="0" applyNumberFormat="1" applyFont="1"/>
    <xf numFmtId="49" fontId="21" fillId="0" borderId="25" xfId="0" applyNumberFormat="1" applyFont="1" applyBorder="1" applyAlignment="1">
      <alignment horizontal="center"/>
    </xf>
    <xf numFmtId="3" fontId="21" fillId="0" borderId="0" xfId="0" applyNumberFormat="1" applyFont="1"/>
    <xf numFmtId="4" fontId="21" fillId="0" borderId="0" xfId="0" applyNumberFormat="1" applyFont="1"/>
    <xf numFmtId="0" fontId="21" fillId="0" borderId="0" xfId="0" applyFont="1"/>
    <xf numFmtId="49" fontId="24" fillId="0" borderId="27" xfId="0" applyNumberFormat="1" applyFont="1" applyBorder="1" applyAlignment="1">
      <alignment wrapText="1"/>
    </xf>
    <xf numFmtId="49" fontId="21" fillId="0" borderId="27" xfId="0" applyNumberFormat="1" applyFont="1" applyBorder="1" applyAlignment="1">
      <alignment horizontal="center"/>
    </xf>
    <xf numFmtId="3" fontId="21" fillId="0" borderId="27" xfId="0" applyNumberFormat="1" applyFont="1" applyBorder="1" applyAlignment="1">
      <alignment horizontal="right"/>
    </xf>
    <xf numFmtId="4" fontId="21" fillId="0" borderId="27" xfId="0" applyNumberFormat="1" applyFont="1" applyBorder="1" applyAlignment="1">
      <alignment horizontal="right"/>
    </xf>
    <xf numFmtId="0" fontId="21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2" fillId="0" borderId="0" xfId="0" applyFont="1" applyAlignment="1">
      <alignment horizontal="left"/>
    </xf>
    <xf numFmtId="0" fontId="21" fillId="0" borderId="0" xfId="0" applyFont="1" applyAlignment="1"/>
    <xf numFmtId="0" fontId="21" fillId="0" borderId="24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3" fontId="21" fillId="0" borderId="0" xfId="0" applyNumberFormat="1" applyFont="1" applyBorder="1" applyAlignment="1">
      <alignment horizontal="left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1" fillId="0" borderId="25" xfId="0" applyFont="1" applyBorder="1"/>
    <xf numFmtId="1" fontId="21" fillId="0" borderId="25" xfId="0" applyNumberFormat="1" applyFont="1" applyBorder="1" applyAlignment="1">
      <alignment horizontal="right"/>
    </xf>
    <xf numFmtId="2" fontId="21" fillId="0" borderId="25" xfId="0" applyNumberFormat="1" applyFont="1" applyBorder="1" applyAlignment="1">
      <alignment horizontal="right"/>
    </xf>
    <xf numFmtId="2" fontId="21" fillId="0" borderId="31" xfId="0" applyNumberFormat="1" applyFont="1" applyBorder="1" applyAlignment="1">
      <alignment horizontal="right"/>
    </xf>
    <xf numFmtId="3" fontId="21" fillId="0" borderId="0" xfId="0" applyNumberFormat="1" applyFont="1" applyBorder="1"/>
    <xf numFmtId="0" fontId="22" fillId="0" borderId="26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3" fontId="26" fillId="0" borderId="0" xfId="0" applyNumberFormat="1" applyFont="1"/>
    <xf numFmtId="4" fontId="26" fillId="0" borderId="0" xfId="0" applyNumberFormat="1" applyFont="1"/>
    <xf numFmtId="1" fontId="21" fillId="0" borderId="25" xfId="0" applyNumberFormat="1" applyFont="1" applyBorder="1"/>
    <xf numFmtId="2" fontId="21" fillId="0" borderId="25" xfId="0" applyNumberFormat="1" applyFont="1" applyBorder="1"/>
    <xf numFmtId="2" fontId="21" fillId="0" borderId="31" xfId="0" applyNumberFormat="1" applyFont="1" applyBorder="1"/>
    <xf numFmtId="0" fontId="0" fillId="0" borderId="0" xfId="0" applyFont="1"/>
    <xf numFmtId="0" fontId="27" fillId="0" borderId="0" xfId="0" applyFont="1"/>
    <xf numFmtId="4" fontId="21" fillId="0" borderId="25" xfId="0" applyNumberFormat="1" applyFont="1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5pf%20(rab)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</row>
    <row r="2" spans="1:9">
      <c r="A2" s="2"/>
    </row>
    <row r="3" spans="1:9" ht="35.25" customHeight="1">
      <c r="A3" s="3" t="s">
        <v>1</v>
      </c>
      <c r="B3" s="3"/>
      <c r="C3" s="3"/>
      <c r="D3" s="3"/>
      <c r="E3" s="3"/>
      <c r="F3" s="3"/>
      <c r="G3" s="3"/>
    </row>
    <row r="4" spans="1:9" ht="15.75" customHeight="1">
      <c r="B4" s="4"/>
      <c r="C4" s="5" t="s">
        <v>2</v>
      </c>
      <c r="D4" s="6" t="s">
        <v>3</v>
      </c>
      <c r="E4" s="6"/>
    </row>
    <row r="5" spans="1:9" ht="16.5" customHeight="1" thickBot="1">
      <c r="A5" s="7"/>
    </row>
    <row r="6" spans="1:9" ht="14.25" customHeight="1" thickBot="1">
      <c r="A6" s="9" t="s">
        <v>4</v>
      </c>
      <c r="B6" s="11"/>
      <c r="C6" s="11"/>
      <c r="D6" s="11"/>
      <c r="E6" s="10"/>
      <c r="F6" s="8" t="s">
        <v>5</v>
      </c>
      <c r="G6" s="12" t="s">
        <v>6</v>
      </c>
      <c r="H6" s="13"/>
      <c r="I6" s="13"/>
    </row>
    <row r="7" spans="1:9" ht="2.25" hidden="1" customHeight="1">
      <c r="A7" s="14"/>
      <c r="B7" s="15"/>
      <c r="C7" s="15"/>
      <c r="D7" s="15"/>
      <c r="E7" s="16"/>
      <c r="F7" s="17"/>
      <c r="G7" s="18"/>
      <c r="H7" s="19"/>
      <c r="I7" s="19"/>
    </row>
    <row r="8" spans="1:9" ht="34.5" customHeight="1">
      <c r="A8" s="20" t="s">
        <v>7</v>
      </c>
      <c r="B8" s="21"/>
      <c r="C8" s="21"/>
      <c r="D8" s="21"/>
      <c r="E8" s="22"/>
      <c r="F8" s="23"/>
      <c r="G8" s="24" t="s">
        <v>8</v>
      </c>
      <c r="H8" s="25"/>
      <c r="I8" s="25"/>
    </row>
    <row r="9" spans="1:9" ht="25.5" customHeight="1">
      <c r="A9" s="26" t="s">
        <v>9</v>
      </c>
      <c r="B9" s="27"/>
      <c r="C9" s="27"/>
      <c r="D9" s="27"/>
      <c r="E9" s="28"/>
      <c r="F9" s="30" t="s">
        <v>10</v>
      </c>
      <c r="G9" s="24"/>
      <c r="H9" s="25"/>
      <c r="I9" s="25"/>
    </row>
    <row r="10" spans="1:9" ht="13.5" customHeight="1" thickBot="1">
      <c r="A10" s="31" t="s">
        <v>11</v>
      </c>
      <c r="B10" s="33"/>
      <c r="C10" s="33"/>
      <c r="D10" s="33"/>
      <c r="E10" s="32"/>
      <c r="F10" s="29"/>
      <c r="G10" s="24"/>
      <c r="H10" s="25"/>
      <c r="I10" s="25"/>
    </row>
    <row r="11" spans="1:9" ht="29.25" customHeight="1">
      <c r="A11" s="20" t="s">
        <v>12</v>
      </c>
      <c r="B11" s="21"/>
      <c r="C11" s="21"/>
      <c r="D11" s="21"/>
      <c r="E11" s="22"/>
      <c r="F11" s="34"/>
      <c r="G11" s="24"/>
      <c r="H11" s="25"/>
      <c r="I11" s="25"/>
    </row>
    <row r="12" spans="1:9" ht="13.5" customHeight="1">
      <c r="A12" s="35" t="s">
        <v>13</v>
      </c>
      <c r="B12" s="36"/>
      <c r="C12" s="36"/>
      <c r="D12" s="36"/>
      <c r="E12" s="37"/>
      <c r="F12" s="30" t="s">
        <v>14</v>
      </c>
      <c r="G12" s="38"/>
    </row>
    <row r="13" spans="1:9" ht="51.75" customHeight="1" thickBot="1">
      <c r="A13" s="39" t="s">
        <v>15</v>
      </c>
      <c r="B13" s="41"/>
      <c r="C13" s="41"/>
      <c r="D13" s="41"/>
      <c r="E13" s="40"/>
      <c r="F13" s="29"/>
      <c r="G13" s="38"/>
      <c r="H13" s="42"/>
      <c r="I13" s="42" t="s">
        <v>16</v>
      </c>
    </row>
    <row r="14" spans="1:9" ht="25.5" customHeight="1">
      <c r="A14" s="20" t="s">
        <v>17</v>
      </c>
      <c r="B14" s="21"/>
      <c r="C14" s="21"/>
      <c r="D14" s="21"/>
      <c r="E14" s="22"/>
      <c r="F14" s="43" t="s">
        <v>18</v>
      </c>
      <c r="G14" s="38"/>
    </row>
    <row r="15" spans="1:9" ht="12.75" customHeight="1" thickBot="1">
      <c r="A15" s="39" t="s">
        <v>19</v>
      </c>
      <c r="B15" s="41"/>
      <c r="C15" s="41"/>
      <c r="D15" s="41"/>
      <c r="E15" s="40"/>
      <c r="F15" s="29"/>
      <c r="G15" s="38"/>
    </row>
    <row r="16" spans="1:9" ht="13.5" customHeight="1" thickBot="1">
      <c r="A16" s="2"/>
    </row>
    <row r="17" spans="1:9" s="44" customFormat="1" ht="13.5" customHeight="1" thickBot="1">
      <c r="A17" s="45" t="s">
        <v>20</v>
      </c>
      <c r="B17" s="47"/>
      <c r="C17" s="47"/>
      <c r="D17" s="47"/>
      <c r="E17" s="47"/>
      <c r="F17" s="47"/>
      <c r="G17" s="47"/>
      <c r="H17" s="47"/>
      <c r="I17" s="46"/>
    </row>
    <row r="18" spans="1:9" s="44" customFormat="1" ht="14.25" customHeight="1" thickBot="1">
      <c r="A18" s="48" t="s">
        <v>21</v>
      </c>
      <c r="B18" s="50"/>
      <c r="C18" s="50"/>
      <c r="D18" s="50"/>
      <c r="E18" s="50"/>
      <c r="F18" s="50"/>
      <c r="G18" s="50"/>
      <c r="H18" s="50"/>
      <c r="I18" s="49"/>
    </row>
    <row r="19" spans="1:9" s="44" customFormat="1" ht="13.5" customHeight="1" thickBot="1">
      <c r="A19" s="51"/>
      <c r="B19" s="53"/>
      <c r="C19" s="53"/>
      <c r="D19" s="53"/>
      <c r="E19" s="53"/>
      <c r="F19" s="53"/>
      <c r="G19" s="53"/>
      <c r="H19" s="53"/>
      <c r="I19" s="52"/>
    </row>
    <row r="20" spans="1:9" s="44" customFormat="1" ht="13.5" customHeight="1" thickBot="1">
      <c r="A20" s="45" t="s">
        <v>22</v>
      </c>
      <c r="B20" s="47"/>
      <c r="C20" s="47"/>
      <c r="D20" s="47"/>
      <c r="E20" s="47"/>
      <c r="F20" s="47"/>
      <c r="G20" s="47"/>
      <c r="H20" s="47"/>
      <c r="I20" s="46"/>
    </row>
    <row r="21" spans="1:9" s="44" customFormat="1" ht="13.5" customHeight="1" thickBot="1">
      <c r="A21" s="51"/>
      <c r="B21" s="53"/>
      <c r="C21" s="53"/>
      <c r="D21" s="53"/>
      <c r="E21" s="53"/>
      <c r="F21" s="53"/>
      <c r="G21" s="53"/>
      <c r="H21" s="53"/>
      <c r="I21" s="52"/>
    </row>
    <row r="22" spans="1:9" s="44" customFormat="1" ht="13.5" customHeight="1" thickBot="1">
      <c r="A22" s="51"/>
      <c r="B22" s="53"/>
      <c r="C22" s="53"/>
      <c r="D22" s="53"/>
      <c r="E22" s="53"/>
      <c r="F22" s="53"/>
      <c r="G22" s="53"/>
      <c r="H22" s="53"/>
      <c r="I22" s="52"/>
    </row>
    <row r="23" spans="1:9" s="44" customFormat="1" ht="13.5" customHeight="1" thickBot="1">
      <c r="A23" s="54" t="s">
        <v>23</v>
      </c>
      <c r="B23" s="56" t="s">
        <v>24</v>
      </c>
      <c r="C23" s="58"/>
      <c r="D23" s="58"/>
      <c r="E23" s="58"/>
      <c r="F23" s="58"/>
      <c r="G23" s="58"/>
      <c r="H23" s="58"/>
      <c r="I23" s="57"/>
    </row>
    <row r="24" spans="1:9" s="44" customFormat="1" ht="67.5" customHeight="1" thickBot="1">
      <c r="A24" s="55"/>
      <c r="B24" s="59" t="s">
        <v>25</v>
      </c>
      <c r="C24" s="59" t="s">
        <v>26</v>
      </c>
      <c r="D24" s="59" t="s">
        <v>27</v>
      </c>
      <c r="E24" s="59" t="s">
        <v>28</v>
      </c>
      <c r="F24" s="59" t="s">
        <v>29</v>
      </c>
      <c r="G24" s="59" t="s">
        <v>30</v>
      </c>
      <c r="H24" s="59"/>
      <c r="I24" s="59" t="s">
        <v>31</v>
      </c>
    </row>
    <row r="25" spans="1:9" s="60" customFormat="1" ht="13.5" customHeight="1" thickBot="1">
      <c r="A25" s="61">
        <v>1</v>
      </c>
      <c r="B25" s="62">
        <v>2</v>
      </c>
      <c r="C25" s="62">
        <v>3</v>
      </c>
      <c r="D25" s="63">
        <v>4</v>
      </c>
      <c r="E25" s="62">
        <v>5</v>
      </c>
      <c r="F25" s="62">
        <v>6</v>
      </c>
      <c r="G25" s="62">
        <v>7</v>
      </c>
      <c r="H25" s="62">
        <v>8</v>
      </c>
      <c r="I25" s="64">
        <v>9</v>
      </c>
    </row>
    <row r="26" spans="1:9" s="44" customFormat="1">
      <c r="A26" s="65" t="s">
        <v>32</v>
      </c>
      <c r="B26" s="65"/>
      <c r="C26" s="65"/>
      <c r="D26" s="65"/>
      <c r="E26" s="65"/>
      <c r="F26" s="65"/>
    </row>
    <row r="27" spans="1:9" s="44" customFormat="1"/>
  </sheetData>
  <mergeCells count="26"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  <mergeCell ref="A11:E11"/>
    <mergeCell ref="A12:E12"/>
    <mergeCell ref="F12:F13"/>
    <mergeCell ref="A13:E13"/>
    <mergeCell ref="A14:E14"/>
    <mergeCell ref="F14:F15"/>
    <mergeCell ref="A15:E15"/>
    <mergeCell ref="A1:G1"/>
    <mergeCell ref="A3:G3"/>
    <mergeCell ref="D4:E4"/>
    <mergeCell ref="A6:E6"/>
    <mergeCell ref="G6:I6"/>
    <mergeCell ref="A8:E8"/>
    <mergeCell ref="G8:I11"/>
    <mergeCell ref="A9:E9"/>
    <mergeCell ref="F9:F10"/>
    <mergeCell ref="A10:E10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J34"/>
  <sheetViews>
    <sheetView tabSelected="1" workbookViewId="0">
      <selection activeCell="L27" sqref="L27"/>
    </sheetView>
  </sheetViews>
  <sheetFormatPr defaultColWidth="9.33203125" defaultRowHeight="11.25" customHeight="1"/>
  <cols>
    <col min="1" max="1" width="42" style="67" customWidth="1"/>
    <col min="2" max="2" width="6.33203125" style="68" customWidth="1"/>
    <col min="3" max="3" width="10.5" style="69" customWidth="1"/>
    <col min="4" max="4" width="19.1640625" style="70" customWidth="1"/>
    <col min="5" max="5" width="20.83203125" style="70" customWidth="1"/>
    <col min="6" max="7" width="9.33203125" style="66" hidden="1" customWidth="1"/>
    <col min="8" max="9" width="9.33203125" style="71" hidden="1" customWidth="1"/>
    <col min="10" max="10" width="9.6640625" style="66" bestFit="1" customWidth="1"/>
    <col min="11" max="16384" width="9.33203125" style="66"/>
  </cols>
  <sheetData>
    <row r="2" spans="1:10" s="72" customFormat="1" ht="67.5" customHeight="1">
      <c r="A2" s="73" t="s">
        <v>33</v>
      </c>
      <c r="B2" s="74" t="s">
        <v>34</v>
      </c>
      <c r="C2" s="75" t="s">
        <v>35</v>
      </c>
      <c r="D2" s="76" t="s">
        <v>36</v>
      </c>
      <c r="E2" s="77" t="s">
        <v>37</v>
      </c>
      <c r="H2" s="78"/>
      <c r="I2" s="78"/>
    </row>
    <row r="3" spans="1:10" s="79" customFormat="1" ht="11.25" customHeight="1">
      <c r="A3" s="80" t="s">
        <v>38</v>
      </c>
      <c r="B3" s="81" t="s">
        <v>39</v>
      </c>
      <c r="C3" s="82">
        <v>1</v>
      </c>
      <c r="D3" s="82">
        <v>2</v>
      </c>
      <c r="E3" s="82">
        <v>3</v>
      </c>
      <c r="H3" s="83"/>
      <c r="I3" s="83"/>
    </row>
    <row r="4" spans="1:10" ht="55.5" customHeight="1">
      <c r="A4" s="84" t="s">
        <v>40</v>
      </c>
      <c r="B4" s="81" t="s">
        <v>41</v>
      </c>
      <c r="C4" s="85">
        <v>261404</v>
      </c>
      <c r="D4" s="86">
        <v>992417.5</v>
      </c>
      <c r="E4" s="86">
        <v>3796.4893421676793</v>
      </c>
      <c r="F4" s="69">
        <f>SUM(C5:C16)</f>
        <v>256775</v>
      </c>
      <c r="G4" s="70">
        <f>SUM(D5:D16)</f>
        <v>925423.29999999993</v>
      </c>
      <c r="H4" s="87">
        <f>F4-C4</f>
        <v>-4629</v>
      </c>
      <c r="I4" s="88">
        <f>G4-D4</f>
        <v>-66994.20000000007</v>
      </c>
      <c r="J4" s="89"/>
    </row>
    <row r="5" spans="1:10" ht="12.75" customHeight="1">
      <c r="A5" s="84" t="s">
        <v>42</v>
      </c>
      <c r="B5" s="81" t="s">
        <v>43</v>
      </c>
      <c r="C5" s="85">
        <v>148</v>
      </c>
      <c r="D5" s="86">
        <v>102.6</v>
      </c>
      <c r="E5" s="86">
        <v>693.24324324324323</v>
      </c>
      <c r="J5" s="89"/>
    </row>
    <row r="6" spans="1:10" ht="12.75" customHeight="1">
      <c r="A6" s="84" t="s">
        <v>44</v>
      </c>
      <c r="B6" s="81" t="s">
        <v>45</v>
      </c>
      <c r="C6" s="85">
        <v>13</v>
      </c>
      <c r="D6" s="86">
        <v>11.2</v>
      </c>
      <c r="E6" s="86">
        <v>861.53846153846155</v>
      </c>
      <c r="J6" s="89"/>
    </row>
    <row r="7" spans="1:10" ht="12.75" customHeight="1">
      <c r="A7" s="84" t="s">
        <v>46</v>
      </c>
      <c r="B7" s="81" t="s">
        <v>47</v>
      </c>
      <c r="C7" s="85">
        <v>387</v>
      </c>
      <c r="D7" s="86">
        <v>405.2</v>
      </c>
      <c r="E7" s="86">
        <v>1047.0284237726098</v>
      </c>
      <c r="J7" s="89"/>
    </row>
    <row r="8" spans="1:10" ht="12.75" customHeight="1">
      <c r="A8" s="84" t="s">
        <v>48</v>
      </c>
      <c r="B8" s="81" t="s">
        <v>49</v>
      </c>
      <c r="C8" s="85">
        <v>13</v>
      </c>
      <c r="D8" s="86">
        <v>15</v>
      </c>
      <c r="E8" s="86">
        <v>1153.8461538461538</v>
      </c>
      <c r="J8" s="89"/>
    </row>
    <row r="9" spans="1:10" ht="12.75" customHeight="1">
      <c r="A9" s="84" t="s">
        <v>50</v>
      </c>
      <c r="B9" s="81" t="s">
        <v>51</v>
      </c>
      <c r="C9" s="85">
        <v>1009</v>
      </c>
      <c r="D9" s="86">
        <v>1271.3</v>
      </c>
      <c r="E9" s="86">
        <v>1259.9603567888998</v>
      </c>
      <c r="J9" s="89"/>
    </row>
    <row r="10" spans="1:10" ht="12.75" customHeight="1">
      <c r="A10" s="84" t="s">
        <v>52</v>
      </c>
      <c r="B10" s="81" t="s">
        <v>53</v>
      </c>
      <c r="C10" s="85">
        <v>89</v>
      </c>
      <c r="D10" s="86">
        <v>119.3</v>
      </c>
      <c r="E10" s="86">
        <v>1340.4494382022472</v>
      </c>
      <c r="J10" s="89"/>
    </row>
    <row r="11" spans="1:10" ht="12.75" customHeight="1">
      <c r="A11" s="84" t="s">
        <v>54</v>
      </c>
      <c r="B11" s="81" t="s">
        <v>55</v>
      </c>
      <c r="C11" s="85">
        <v>33</v>
      </c>
      <c r="D11" s="86">
        <v>47.5</v>
      </c>
      <c r="E11" s="86">
        <v>1439.3939393939395</v>
      </c>
      <c r="J11" s="89"/>
    </row>
    <row r="12" spans="1:10" ht="12.75" customHeight="1">
      <c r="A12" s="84" t="s">
        <v>56</v>
      </c>
      <c r="B12" s="81" t="s">
        <v>57</v>
      </c>
      <c r="C12" s="85">
        <v>145</v>
      </c>
      <c r="D12" s="86">
        <v>246.6</v>
      </c>
      <c r="E12" s="86">
        <v>1700.6896551724137</v>
      </c>
      <c r="J12" s="89"/>
    </row>
    <row r="13" spans="1:10" ht="12.75" customHeight="1">
      <c r="A13" s="84" t="s">
        <v>58</v>
      </c>
      <c r="B13" s="81" t="s">
        <v>59</v>
      </c>
      <c r="C13" s="85">
        <v>112069</v>
      </c>
      <c r="D13" s="86">
        <v>293601.2</v>
      </c>
      <c r="E13" s="86">
        <v>2619.8252862076042</v>
      </c>
      <c r="J13" s="89"/>
    </row>
    <row r="14" spans="1:10" ht="12.75" customHeight="1">
      <c r="A14" s="84" t="s">
        <v>60</v>
      </c>
      <c r="B14" s="81" t="s">
        <v>61</v>
      </c>
      <c r="C14" s="85">
        <v>71352</v>
      </c>
      <c r="D14" s="86">
        <v>252597.3</v>
      </c>
      <c r="E14" s="86">
        <v>3540.1572485704673</v>
      </c>
      <c r="J14" s="89"/>
    </row>
    <row r="15" spans="1:10" ht="12.75" customHeight="1">
      <c r="A15" s="84" t="s">
        <v>62</v>
      </c>
      <c r="B15" s="81" t="s">
        <v>63</v>
      </c>
      <c r="C15" s="85">
        <v>40542</v>
      </c>
      <c r="D15" s="86">
        <v>176985.7</v>
      </c>
      <c r="E15" s="86">
        <v>4365.4901090227422</v>
      </c>
      <c r="J15" s="89"/>
    </row>
    <row r="16" spans="1:10" ht="12.75" customHeight="1">
      <c r="A16" s="84" t="s">
        <v>64</v>
      </c>
      <c r="B16" s="81" t="s">
        <v>65</v>
      </c>
      <c r="C16" s="85">
        <v>30975</v>
      </c>
      <c r="D16" s="86">
        <v>200020.4</v>
      </c>
      <c r="E16" s="86">
        <v>6457.4786117836966</v>
      </c>
      <c r="J16" s="89"/>
    </row>
    <row r="17" spans="1:10" ht="12.75" customHeight="1">
      <c r="A17" s="84" t="s">
        <v>66</v>
      </c>
      <c r="B17" s="90" t="s">
        <v>67</v>
      </c>
      <c r="C17" s="85">
        <v>4629</v>
      </c>
      <c r="D17" s="86">
        <v>66994.2</v>
      </c>
      <c r="E17" s="86">
        <v>14472.715489306545</v>
      </c>
      <c r="J17" s="89"/>
    </row>
    <row r="18" spans="1:10" ht="45.75" customHeight="1">
      <c r="A18" s="84" t="s">
        <v>68</v>
      </c>
      <c r="B18" s="90" t="s">
        <v>69</v>
      </c>
      <c r="C18" s="85">
        <v>200869</v>
      </c>
      <c r="D18" s="86">
        <v>795792.6</v>
      </c>
      <c r="E18" s="86">
        <v>3961.7491997271854</v>
      </c>
      <c r="F18" s="69">
        <f>SUM(C18:C23)</f>
        <v>261404</v>
      </c>
      <c r="G18" s="70">
        <f>SUM(D18:D23)</f>
        <v>992417.49999999988</v>
      </c>
      <c r="H18" s="87">
        <f>F18-C4</f>
        <v>0</v>
      </c>
      <c r="I18" s="88">
        <f>G18-D4</f>
        <v>0</v>
      </c>
      <c r="J18" s="89"/>
    </row>
    <row r="19" spans="1:10" ht="14.25" customHeight="1">
      <c r="A19" s="84" t="s">
        <v>70</v>
      </c>
      <c r="B19" s="90" t="s">
        <v>71</v>
      </c>
      <c r="C19" s="85">
        <v>42450</v>
      </c>
      <c r="D19" s="86">
        <v>133906.5</v>
      </c>
      <c r="E19" s="86">
        <v>3154.452296819788</v>
      </c>
      <c r="J19" s="89"/>
    </row>
    <row r="20" spans="1:10" ht="14.25" customHeight="1">
      <c r="A20" s="84" t="s">
        <v>72</v>
      </c>
      <c r="B20" s="90" t="s">
        <v>73</v>
      </c>
      <c r="C20" s="85">
        <v>10951</v>
      </c>
      <c r="D20" s="86">
        <v>31156.7</v>
      </c>
      <c r="E20" s="86">
        <v>2845.1009040270296</v>
      </c>
      <c r="J20" s="89"/>
    </row>
    <row r="21" spans="1:10" ht="14.25" customHeight="1">
      <c r="A21" s="84" t="s">
        <v>74</v>
      </c>
      <c r="B21" s="90" t="s">
        <v>75</v>
      </c>
      <c r="C21" s="85">
        <v>5632</v>
      </c>
      <c r="D21" s="86">
        <v>20861.5</v>
      </c>
      <c r="E21" s="86">
        <v>3704.1015625</v>
      </c>
      <c r="J21" s="89"/>
    </row>
    <row r="22" spans="1:10" ht="14.25" customHeight="1">
      <c r="A22" s="84" t="s">
        <v>76</v>
      </c>
      <c r="B22" s="90" t="s">
        <v>77</v>
      </c>
      <c r="C22" s="85">
        <v>1433</v>
      </c>
      <c r="D22" s="86">
        <v>3546.1</v>
      </c>
      <c r="E22" s="86">
        <v>2474.5987438939287</v>
      </c>
      <c r="J22" s="89"/>
    </row>
    <row r="23" spans="1:10" ht="14.25" customHeight="1">
      <c r="A23" s="84" t="s">
        <v>78</v>
      </c>
      <c r="B23" s="90" t="s">
        <v>79</v>
      </c>
      <c r="C23" s="85">
        <v>69</v>
      </c>
      <c r="D23" s="86">
        <v>7154.1</v>
      </c>
      <c r="E23" s="86">
        <v>103682.60869565218</v>
      </c>
      <c r="J23" s="89"/>
    </row>
    <row r="24" spans="1:10" ht="42.75" customHeight="1">
      <c r="A24" s="84" t="s">
        <v>80</v>
      </c>
      <c r="B24" s="90" t="s">
        <v>81</v>
      </c>
      <c r="C24" s="85">
        <v>1863</v>
      </c>
      <c r="D24" s="86">
        <v>2271.8000000000002</v>
      </c>
      <c r="E24" s="86">
        <v>1219.4310252281266</v>
      </c>
      <c r="F24" s="69">
        <f>SUM(C24:C26)</f>
        <v>261404</v>
      </c>
      <c r="G24" s="70">
        <f>SUM(D24:D26)</f>
        <v>992417.5</v>
      </c>
      <c r="H24" s="87">
        <f>F24-C4</f>
        <v>0</v>
      </c>
      <c r="I24" s="88">
        <f>G24-D4</f>
        <v>0</v>
      </c>
      <c r="J24" s="89"/>
    </row>
    <row r="25" spans="1:10" ht="11.25" customHeight="1">
      <c r="A25" s="84" t="s">
        <v>82</v>
      </c>
      <c r="B25" s="90" t="s">
        <v>83</v>
      </c>
      <c r="C25" s="85">
        <v>6990</v>
      </c>
      <c r="D25" s="86">
        <v>14630.1</v>
      </c>
      <c r="E25" s="86">
        <v>2093.0042918454938</v>
      </c>
      <c r="J25" s="89"/>
    </row>
    <row r="26" spans="1:10" ht="11.25" customHeight="1">
      <c r="A26" s="84" t="s">
        <v>84</v>
      </c>
      <c r="B26" s="90" t="s">
        <v>85</v>
      </c>
      <c r="C26" s="85">
        <v>252551</v>
      </c>
      <c r="D26" s="86">
        <v>975515.6</v>
      </c>
      <c r="E26" s="86">
        <v>3862.647940415995</v>
      </c>
      <c r="J26" s="89"/>
    </row>
    <row r="27" spans="1:10" ht="22.5" customHeight="1">
      <c r="A27" s="84" t="s">
        <v>86</v>
      </c>
      <c r="B27" s="90" t="s">
        <v>87</v>
      </c>
      <c r="C27" s="85">
        <v>53625</v>
      </c>
      <c r="D27" s="86">
        <v>214192.5</v>
      </c>
      <c r="E27" s="86">
        <v>3994.2657342657344</v>
      </c>
      <c r="J27" s="89"/>
    </row>
    <row r="28" spans="1:10" s="93" customFormat="1" ht="22.5" customHeight="1">
      <c r="A28" s="84" t="s">
        <v>88</v>
      </c>
      <c r="B28" s="90" t="s">
        <v>89</v>
      </c>
      <c r="C28" s="85">
        <v>0</v>
      </c>
      <c r="D28" s="86">
        <v>0</v>
      </c>
      <c r="E28" s="86">
        <v>0</v>
      </c>
    </row>
    <row r="29" spans="1:10" s="93" customFormat="1" ht="6.75" customHeight="1">
      <c r="A29" s="94"/>
      <c r="B29" s="95"/>
      <c r="C29" s="96"/>
      <c r="D29" s="97"/>
      <c r="E29" s="97"/>
    </row>
    <row r="30" spans="1:10" ht="11.25" customHeight="1">
      <c r="A30" s="98" t="s">
        <v>90</v>
      </c>
      <c r="B30" s="98"/>
      <c r="C30" s="98"/>
      <c r="D30" s="98"/>
      <c r="E30" s="98"/>
    </row>
    <row r="31" spans="1:10" ht="11.25" customHeight="1">
      <c r="A31" s="98"/>
      <c r="B31" s="98"/>
      <c r="C31" s="98"/>
      <c r="D31" s="98"/>
      <c r="E31" s="98"/>
    </row>
    <row r="32" spans="1:10" ht="40.5" customHeight="1">
      <c r="A32" s="99" t="s">
        <v>91</v>
      </c>
      <c r="B32" s="99"/>
      <c r="C32" s="99"/>
      <c r="D32" s="99" t="s">
        <v>92</v>
      </c>
      <c r="E32" s="99"/>
      <c r="F32" s="99"/>
      <c r="G32" s="99"/>
    </row>
    <row r="34" spans="1:3" ht="22.5" customHeight="1">
      <c r="A34" s="99" t="s">
        <v>93</v>
      </c>
      <c r="B34" s="99"/>
      <c r="C34" s="99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C48" sqref="C48"/>
    </sheetView>
  </sheetViews>
  <sheetFormatPr defaultColWidth="9.33203125" defaultRowHeight="12.75"/>
  <cols>
    <col min="3" max="3" width="12.1640625" customWidth="1"/>
    <col min="6" max="6" width="14.1640625" customWidth="1"/>
    <col min="7" max="7" width="14.6640625" customWidth="1"/>
  </cols>
  <sheetData>
    <row r="2" spans="2:7">
      <c r="B2" s="2" t="s">
        <v>94</v>
      </c>
      <c r="G2" s="2" t="s">
        <v>95</v>
      </c>
    </row>
    <row r="3" spans="2:7">
      <c r="B3" s="2" t="s">
        <v>41</v>
      </c>
      <c r="C3" s="85">
        <f>'5pf'!C4</f>
        <v>261404</v>
      </c>
      <c r="D3" s="2" t="s">
        <v>96</v>
      </c>
      <c r="E3" s="2" t="s">
        <v>97</v>
      </c>
      <c r="F3" s="85">
        <f>SUM('5pf'!C5:C17)</f>
        <v>261404</v>
      </c>
      <c r="G3" t="str">
        <f>IF(F3=C3,"+","-")</f>
        <v>+</v>
      </c>
    </row>
    <row r="4" spans="2:7">
      <c r="B4" s="2" t="s">
        <v>41</v>
      </c>
      <c r="C4" s="85">
        <f>'5pf'!C4</f>
        <v>261404</v>
      </c>
      <c r="D4" s="2" t="s">
        <v>96</v>
      </c>
      <c r="E4" s="2" t="s">
        <v>98</v>
      </c>
      <c r="F4" s="85">
        <f>SUM('5pf'!C18:C23)</f>
        <v>261404</v>
      </c>
      <c r="G4" t="str">
        <f>IF(F4=C4,"+","-")</f>
        <v>+</v>
      </c>
    </row>
    <row r="5" spans="2:7">
      <c r="B5" s="2" t="s">
        <v>41</v>
      </c>
      <c r="C5" s="85">
        <f>'5pf'!C4</f>
        <v>261404</v>
      </c>
      <c r="D5" s="2" t="s">
        <v>96</v>
      </c>
      <c r="E5" s="2" t="s">
        <v>99</v>
      </c>
      <c r="F5" s="85">
        <f>SUM('5pf'!C24:C26)</f>
        <v>261404</v>
      </c>
      <c r="G5" t="str">
        <f>IF(F5=C5,"+","-")</f>
        <v>+</v>
      </c>
    </row>
    <row r="6" spans="2:7">
      <c r="B6" s="2" t="s">
        <v>41</v>
      </c>
      <c r="C6" s="85">
        <f>'5pf'!C4</f>
        <v>261404</v>
      </c>
      <c r="D6" s="2" t="s">
        <v>100</v>
      </c>
      <c r="E6" s="2" t="s">
        <v>87</v>
      </c>
      <c r="F6" s="85">
        <f>'5pf'!C27</f>
        <v>53625</v>
      </c>
      <c r="G6" t="str">
        <f>IF(F6&lt;=C6,"+","-")</f>
        <v>+</v>
      </c>
    </row>
    <row r="7" spans="2:7">
      <c r="B7" s="2" t="s">
        <v>89</v>
      </c>
      <c r="C7" s="85">
        <f>'5pf'!C28</f>
        <v>0</v>
      </c>
      <c r="D7" s="2" t="s">
        <v>96</v>
      </c>
      <c r="E7" s="2" t="s">
        <v>101</v>
      </c>
      <c r="F7" s="85">
        <f>'5pf (раб)'!C28</f>
        <v>0</v>
      </c>
      <c r="G7" t="str">
        <f>IF(F7=C7,"+","-")</f>
        <v>+</v>
      </c>
    </row>
    <row r="8" spans="2:7">
      <c r="B8" s="2" t="s">
        <v>102</v>
      </c>
    </row>
    <row r="9" spans="2:7">
      <c r="B9" s="2" t="s">
        <v>41</v>
      </c>
      <c r="C9" s="86">
        <f>'5pf'!D4</f>
        <v>992417.5</v>
      </c>
      <c r="D9" s="2" t="s">
        <v>96</v>
      </c>
      <c r="E9" s="2" t="s">
        <v>97</v>
      </c>
      <c r="F9" s="86">
        <f>SUM('5pf'!D5:D17)</f>
        <v>992417.49999999988</v>
      </c>
      <c r="G9" t="str">
        <f>IF(F9=C9,"+","-")</f>
        <v>+</v>
      </c>
    </row>
    <row r="10" spans="2:7">
      <c r="B10" s="2" t="s">
        <v>41</v>
      </c>
      <c r="C10" s="86">
        <f>'5pf'!D4</f>
        <v>992417.5</v>
      </c>
      <c r="D10" s="2" t="s">
        <v>96</v>
      </c>
      <c r="E10" s="2" t="s">
        <v>98</v>
      </c>
      <c r="F10" s="86">
        <f>SUM('5pf'!D18:D23)</f>
        <v>992417.49999999988</v>
      </c>
      <c r="G10" t="str">
        <f>IF(F10=C10,"+","-")</f>
        <v>+</v>
      </c>
    </row>
    <row r="11" spans="2:7">
      <c r="B11" s="2" t="s">
        <v>41</v>
      </c>
      <c r="C11" s="86">
        <f>'5pf'!D4</f>
        <v>992417.5</v>
      </c>
      <c r="D11" s="2" t="s">
        <v>96</v>
      </c>
      <c r="E11" s="2" t="s">
        <v>99</v>
      </c>
      <c r="F11" s="86">
        <f>SUM('5pf'!D24:D26)</f>
        <v>992417.5</v>
      </c>
      <c r="G11" t="str">
        <f>IF(F11=C11,"+","-")</f>
        <v>+</v>
      </c>
    </row>
    <row r="12" spans="2:7">
      <c r="B12" s="2" t="s">
        <v>41</v>
      </c>
      <c r="C12" s="86">
        <f>'5pf'!D4</f>
        <v>992417.5</v>
      </c>
      <c r="D12" s="2" t="s">
        <v>100</v>
      </c>
      <c r="E12" s="2" t="s">
        <v>87</v>
      </c>
      <c r="F12" s="86">
        <f>'5pf'!D27</f>
        <v>214192.5</v>
      </c>
      <c r="G12" t="str">
        <f>IF(F12&lt;=C12,"+","-")</f>
        <v>+</v>
      </c>
    </row>
    <row r="13" spans="2:7">
      <c r="B13" s="2" t="s">
        <v>89</v>
      </c>
      <c r="C13" s="86">
        <f>'5pf'!D28</f>
        <v>0</v>
      </c>
      <c r="D13" s="2" t="s">
        <v>96</v>
      </c>
      <c r="E13" s="2" t="s">
        <v>101</v>
      </c>
      <c r="F13" s="86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topLeftCell="A31" workbookViewId="0">
      <selection activeCell="F24" sqref="F24"/>
    </sheetView>
  </sheetViews>
  <sheetFormatPr defaultColWidth="9.33203125" defaultRowHeight="11.25" customHeight="1"/>
  <cols>
    <col min="1" max="1" width="4.33203125" style="93" customWidth="1"/>
    <col min="2" max="2" width="33" style="93" customWidth="1"/>
    <col min="3" max="3" width="11" style="93" customWidth="1"/>
    <col min="4" max="4" width="14.1640625" style="93" customWidth="1"/>
    <col min="5" max="5" width="10.33203125" style="93" customWidth="1"/>
    <col min="6" max="6" width="11" style="93" customWidth="1"/>
    <col min="7" max="7" width="14.1640625" style="93" customWidth="1"/>
    <col min="8" max="8" width="10.33203125" style="93" customWidth="1"/>
    <col min="9" max="9" width="11" style="93" customWidth="1"/>
    <col min="10" max="10" width="14.1640625" style="93" customWidth="1"/>
    <col min="11" max="11" width="10.33203125" style="93" customWidth="1"/>
    <col min="12" max="14" width="9.33203125" style="93"/>
    <col min="15" max="15" width="11.6640625" style="93" bestFit="1" customWidth="1"/>
    <col min="16" max="16" width="9.33203125" style="93"/>
    <col min="17" max="17" width="12.6640625" style="93" bestFit="1" customWidth="1"/>
    <col min="18" max="30" width="9.33203125" style="93"/>
    <col min="31" max="31" width="12.1640625" style="93" bestFit="1" customWidth="1"/>
    <col min="32" max="32" width="9.33203125" style="91"/>
    <col min="33" max="16384" width="9.33203125" style="93"/>
  </cols>
  <sheetData>
    <row r="1" spans="1:32" ht="11.25" customHeight="1">
      <c r="A1" s="100" t="s">
        <v>103</v>
      </c>
      <c r="B1" s="100"/>
      <c r="C1" s="100"/>
      <c r="D1" s="100"/>
      <c r="E1" s="100"/>
      <c r="F1" s="100"/>
      <c r="G1" s="101"/>
    </row>
    <row r="2" spans="1:32" ht="18" customHeight="1">
      <c r="A2" s="102" t="s">
        <v>104</v>
      </c>
      <c r="B2" s="102" t="s">
        <v>105</v>
      </c>
      <c r="C2" s="105" t="s">
        <v>106</v>
      </c>
      <c r="D2" s="106"/>
      <c r="E2" s="106"/>
      <c r="F2" s="105" t="s">
        <v>42</v>
      </c>
      <c r="G2" s="106"/>
      <c r="H2" s="106"/>
      <c r="I2" s="105" t="s">
        <v>44</v>
      </c>
      <c r="J2" s="106"/>
      <c r="K2" s="107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9"/>
    </row>
    <row r="3" spans="1:32" ht="28.5" customHeight="1">
      <c r="A3" s="104"/>
      <c r="B3" s="104"/>
      <c r="C3" s="102" t="s">
        <v>107</v>
      </c>
      <c r="D3" s="102" t="s">
        <v>108</v>
      </c>
      <c r="E3" s="102" t="s">
        <v>109</v>
      </c>
      <c r="F3" s="102" t="s">
        <v>107</v>
      </c>
      <c r="G3" s="102" t="s">
        <v>108</v>
      </c>
      <c r="H3" s="102" t="s">
        <v>109</v>
      </c>
      <c r="I3" s="102" t="s">
        <v>107</v>
      </c>
      <c r="J3" s="102" t="s">
        <v>108</v>
      </c>
      <c r="K3" s="102" t="s">
        <v>109</v>
      </c>
      <c r="AF3" s="110"/>
    </row>
    <row r="4" spans="1:32" ht="36.75" customHeight="1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AF4" s="110"/>
    </row>
    <row r="5" spans="1:32" ht="11.25" customHeight="1">
      <c r="A5" s="111" t="s">
        <v>110</v>
      </c>
      <c r="B5" s="111" t="s">
        <v>111</v>
      </c>
      <c r="C5" s="112">
        <v>72167</v>
      </c>
      <c r="D5" s="113">
        <v>312777.2</v>
      </c>
      <c r="E5" s="114">
        <v>4334.1000000000004</v>
      </c>
      <c r="F5" s="112">
        <v>4</v>
      </c>
      <c r="G5" s="113">
        <v>3.1</v>
      </c>
      <c r="H5" s="113">
        <v>784.9</v>
      </c>
      <c r="I5" s="112">
        <v>5</v>
      </c>
      <c r="J5" s="113">
        <v>4.2</v>
      </c>
      <c r="K5" s="113">
        <v>834</v>
      </c>
      <c r="AF5" s="115"/>
    </row>
    <row r="6" spans="1:32" ht="11.25" customHeight="1">
      <c r="A6" s="111" t="s">
        <v>112</v>
      </c>
      <c r="B6" s="111" t="s">
        <v>113</v>
      </c>
      <c r="C6" s="112">
        <v>14788</v>
      </c>
      <c r="D6" s="113">
        <v>53791</v>
      </c>
      <c r="E6" s="114">
        <v>3637.5</v>
      </c>
      <c r="F6" s="112">
        <v>10</v>
      </c>
      <c r="G6" s="113">
        <v>6.3</v>
      </c>
      <c r="H6" s="113">
        <v>627.9</v>
      </c>
      <c r="I6" s="112">
        <v>0</v>
      </c>
      <c r="J6" s="113">
        <v>0</v>
      </c>
      <c r="K6" s="113">
        <v>0</v>
      </c>
      <c r="AF6" s="115"/>
    </row>
    <row r="7" spans="1:32" ht="11.25" customHeight="1">
      <c r="A7" s="111" t="s">
        <v>114</v>
      </c>
      <c r="B7" s="111" t="s">
        <v>115</v>
      </c>
      <c r="C7" s="112">
        <v>20855</v>
      </c>
      <c r="D7" s="113">
        <v>74274.399999999994</v>
      </c>
      <c r="E7" s="114">
        <v>3561.5</v>
      </c>
      <c r="F7" s="112">
        <v>15</v>
      </c>
      <c r="G7" s="113">
        <v>9.4</v>
      </c>
      <c r="H7" s="113">
        <v>627.9</v>
      </c>
      <c r="I7" s="112">
        <v>0</v>
      </c>
      <c r="J7" s="113">
        <v>0</v>
      </c>
      <c r="K7" s="113">
        <v>0</v>
      </c>
      <c r="AF7" s="115"/>
    </row>
    <row r="8" spans="1:32" ht="11.25" customHeight="1">
      <c r="A8" s="111" t="s">
        <v>116</v>
      </c>
      <c r="B8" s="111" t="s">
        <v>117</v>
      </c>
      <c r="C8" s="112">
        <v>19887</v>
      </c>
      <c r="D8" s="113">
        <v>70762.899999999994</v>
      </c>
      <c r="E8" s="114">
        <v>3558.2</v>
      </c>
      <c r="F8" s="112">
        <v>24</v>
      </c>
      <c r="G8" s="113">
        <v>17</v>
      </c>
      <c r="H8" s="113">
        <v>706.6</v>
      </c>
      <c r="I8" s="112">
        <v>0</v>
      </c>
      <c r="J8" s="113">
        <v>0</v>
      </c>
      <c r="K8" s="113">
        <v>0</v>
      </c>
      <c r="AF8" s="115"/>
    </row>
    <row r="9" spans="1:32" ht="11.25" customHeight="1">
      <c r="A9" s="111" t="s">
        <v>118</v>
      </c>
      <c r="B9" s="111" t="s">
        <v>119</v>
      </c>
      <c r="C9" s="112">
        <v>32119</v>
      </c>
      <c r="D9" s="113">
        <v>116354.9</v>
      </c>
      <c r="E9" s="114">
        <v>3622.6</v>
      </c>
      <c r="F9" s="112">
        <v>42</v>
      </c>
      <c r="G9" s="113">
        <v>27.7</v>
      </c>
      <c r="H9" s="113">
        <v>660.3</v>
      </c>
      <c r="I9" s="112">
        <v>8</v>
      </c>
      <c r="J9" s="113">
        <v>7.1</v>
      </c>
      <c r="K9" s="113">
        <v>883.8</v>
      </c>
      <c r="AF9" s="115"/>
    </row>
    <row r="10" spans="1:32" ht="11.25" customHeight="1">
      <c r="A10" s="111" t="s">
        <v>120</v>
      </c>
      <c r="B10" s="111" t="s">
        <v>121</v>
      </c>
      <c r="C10" s="112">
        <v>22595</v>
      </c>
      <c r="D10" s="113">
        <v>80247.399999999994</v>
      </c>
      <c r="E10" s="114">
        <v>3551.6</v>
      </c>
      <c r="F10" s="112">
        <v>29</v>
      </c>
      <c r="G10" s="113">
        <v>22</v>
      </c>
      <c r="H10" s="113">
        <v>758.7</v>
      </c>
      <c r="I10" s="112">
        <v>0</v>
      </c>
      <c r="J10" s="113">
        <v>0</v>
      </c>
      <c r="K10" s="113">
        <v>0</v>
      </c>
      <c r="AF10" s="115"/>
    </row>
    <row r="11" spans="1:32" ht="11.25" customHeight="1">
      <c r="A11" s="111" t="s">
        <v>122</v>
      </c>
      <c r="B11" s="111" t="s">
        <v>123</v>
      </c>
      <c r="C11" s="112">
        <v>31063</v>
      </c>
      <c r="D11" s="113">
        <v>111673.1</v>
      </c>
      <c r="E11" s="114">
        <v>3595.1</v>
      </c>
      <c r="F11" s="112">
        <v>7</v>
      </c>
      <c r="G11" s="113">
        <v>4.5</v>
      </c>
      <c r="H11" s="113">
        <v>642.79999999999995</v>
      </c>
      <c r="I11" s="112">
        <v>0</v>
      </c>
      <c r="J11" s="113">
        <v>0</v>
      </c>
      <c r="K11" s="113">
        <v>0</v>
      </c>
      <c r="AF11" s="115"/>
    </row>
    <row r="12" spans="1:32" ht="11.25" customHeight="1">
      <c r="A12" s="111" t="s">
        <v>124</v>
      </c>
      <c r="B12" s="111" t="s">
        <v>125</v>
      </c>
      <c r="C12" s="112">
        <v>47930</v>
      </c>
      <c r="D12" s="113">
        <v>172536.5</v>
      </c>
      <c r="E12" s="114">
        <v>3599.8</v>
      </c>
      <c r="F12" s="112">
        <v>17</v>
      </c>
      <c r="G12" s="113">
        <v>12.6</v>
      </c>
      <c r="H12" s="113">
        <v>740.2</v>
      </c>
      <c r="I12" s="112">
        <v>0</v>
      </c>
      <c r="J12" s="113">
        <v>0</v>
      </c>
      <c r="K12" s="113">
        <v>0</v>
      </c>
      <c r="AF12" s="115"/>
    </row>
    <row r="13" spans="1:32" ht="11.25" customHeight="1">
      <c r="A13" s="116" t="s">
        <v>126</v>
      </c>
      <c r="B13" s="117"/>
      <c r="C13" s="112">
        <v>261404</v>
      </c>
      <c r="D13" s="113">
        <v>992417.5</v>
      </c>
      <c r="E13" s="114">
        <v>3796.5</v>
      </c>
      <c r="F13" s="112">
        <v>148</v>
      </c>
      <c r="G13" s="113">
        <v>102.6</v>
      </c>
      <c r="H13" s="113">
        <v>693.3</v>
      </c>
      <c r="I13" s="112">
        <v>13</v>
      </c>
      <c r="J13" s="113">
        <v>11.2</v>
      </c>
      <c r="K13" s="113">
        <v>864.6</v>
      </c>
    </row>
    <row r="15" spans="1:32" ht="21" customHeight="1">
      <c r="A15" s="102" t="s">
        <v>104</v>
      </c>
      <c r="B15" s="102" t="s">
        <v>105</v>
      </c>
      <c r="C15" s="105" t="s">
        <v>46</v>
      </c>
      <c r="D15" s="106"/>
      <c r="E15" s="106"/>
      <c r="F15" s="105" t="s">
        <v>48</v>
      </c>
      <c r="G15" s="106"/>
      <c r="H15" s="106"/>
      <c r="I15" s="105" t="s">
        <v>50</v>
      </c>
      <c r="J15" s="106"/>
      <c r="K15" s="107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</row>
    <row r="16" spans="1:32" ht="12.75" customHeight="1">
      <c r="A16" s="104"/>
      <c r="B16" s="104"/>
      <c r="C16" s="102" t="s">
        <v>107</v>
      </c>
      <c r="D16" s="102" t="s">
        <v>108</v>
      </c>
      <c r="E16" s="102" t="s">
        <v>109</v>
      </c>
      <c r="F16" s="102" t="s">
        <v>107</v>
      </c>
      <c r="G16" s="102" t="s">
        <v>108</v>
      </c>
      <c r="H16" s="102" t="s">
        <v>109</v>
      </c>
      <c r="I16" s="102" t="s">
        <v>107</v>
      </c>
      <c r="J16" s="102" t="s">
        <v>108</v>
      </c>
      <c r="K16" s="102" t="s">
        <v>109</v>
      </c>
    </row>
    <row r="17" spans="1:28" ht="43.5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28" ht="11.25" customHeight="1">
      <c r="A18" s="111" t="s">
        <v>110</v>
      </c>
      <c r="B18" s="111" t="s">
        <v>111</v>
      </c>
      <c r="C18" s="112">
        <v>57</v>
      </c>
      <c r="D18" s="113">
        <v>59.7</v>
      </c>
      <c r="E18" s="113">
        <v>1047.0999999999999</v>
      </c>
      <c r="F18" s="112">
        <v>5</v>
      </c>
      <c r="G18" s="113">
        <v>5.9</v>
      </c>
      <c r="H18" s="113">
        <v>1174.4000000000001</v>
      </c>
      <c r="I18" s="112">
        <v>252</v>
      </c>
      <c r="J18" s="113">
        <v>317.39999999999998</v>
      </c>
      <c r="K18" s="113">
        <v>1259.5999999999999</v>
      </c>
    </row>
    <row r="19" spans="1:28" ht="11.25" customHeight="1">
      <c r="A19" s="111" t="s">
        <v>112</v>
      </c>
      <c r="B19" s="111" t="s">
        <v>113</v>
      </c>
      <c r="C19" s="112">
        <v>33</v>
      </c>
      <c r="D19" s="113">
        <v>34.6</v>
      </c>
      <c r="E19" s="113">
        <v>1048.5</v>
      </c>
      <c r="F19" s="112">
        <v>4</v>
      </c>
      <c r="G19" s="113">
        <v>4.5</v>
      </c>
      <c r="H19" s="113">
        <v>1113.8</v>
      </c>
      <c r="I19" s="112">
        <v>82</v>
      </c>
      <c r="J19" s="113">
        <v>103.3</v>
      </c>
      <c r="K19" s="113">
        <v>1260.3</v>
      </c>
    </row>
    <row r="20" spans="1:28" ht="11.25" customHeight="1">
      <c r="A20" s="111" t="s">
        <v>114</v>
      </c>
      <c r="B20" s="111" t="s">
        <v>115</v>
      </c>
      <c r="C20" s="112">
        <v>33</v>
      </c>
      <c r="D20" s="113">
        <v>34.5</v>
      </c>
      <c r="E20" s="113">
        <v>1046.5</v>
      </c>
      <c r="F20" s="112">
        <v>2</v>
      </c>
      <c r="G20" s="113">
        <v>2.2999999999999998</v>
      </c>
      <c r="H20" s="113">
        <v>1150</v>
      </c>
      <c r="I20" s="112">
        <v>58</v>
      </c>
      <c r="J20" s="113">
        <v>73.099999999999994</v>
      </c>
      <c r="K20" s="113">
        <v>1259.9000000000001</v>
      </c>
    </row>
    <row r="21" spans="1:28" ht="11.25" customHeight="1">
      <c r="A21" s="111" t="s">
        <v>116</v>
      </c>
      <c r="B21" s="111" t="s">
        <v>117</v>
      </c>
      <c r="C21" s="112">
        <v>20</v>
      </c>
      <c r="D21" s="113">
        <v>20.9</v>
      </c>
      <c r="E21" s="113">
        <v>1046.5</v>
      </c>
      <c r="F21" s="112">
        <v>2</v>
      </c>
      <c r="G21" s="113">
        <v>2.4</v>
      </c>
      <c r="H21" s="113">
        <v>1200</v>
      </c>
      <c r="I21" s="112">
        <v>77</v>
      </c>
      <c r="J21" s="113">
        <v>97.1</v>
      </c>
      <c r="K21" s="113">
        <v>1260.7</v>
      </c>
    </row>
    <row r="22" spans="1:28" ht="11.25" customHeight="1">
      <c r="A22" s="111" t="s">
        <v>118</v>
      </c>
      <c r="B22" s="111" t="s">
        <v>119</v>
      </c>
      <c r="C22" s="112">
        <v>54</v>
      </c>
      <c r="D22" s="113">
        <v>56.5</v>
      </c>
      <c r="E22" s="113">
        <v>1047.0999999999999</v>
      </c>
      <c r="F22" s="112">
        <v>0</v>
      </c>
      <c r="G22" s="113">
        <v>0</v>
      </c>
      <c r="H22" s="113">
        <v>0</v>
      </c>
      <c r="I22" s="112">
        <v>115</v>
      </c>
      <c r="J22" s="113">
        <v>144.9</v>
      </c>
      <c r="K22" s="113">
        <v>1259.9000000000001</v>
      </c>
    </row>
    <row r="23" spans="1:28" ht="11.25" customHeight="1">
      <c r="A23" s="111" t="s">
        <v>120</v>
      </c>
      <c r="B23" s="111" t="s">
        <v>121</v>
      </c>
      <c r="C23" s="112">
        <v>61</v>
      </c>
      <c r="D23" s="113">
        <v>63.9</v>
      </c>
      <c r="E23" s="113">
        <v>1047</v>
      </c>
      <c r="F23" s="112">
        <v>0</v>
      </c>
      <c r="G23" s="113">
        <v>0</v>
      </c>
      <c r="H23" s="113">
        <v>0</v>
      </c>
      <c r="I23" s="112">
        <v>125</v>
      </c>
      <c r="J23" s="113">
        <v>157.5</v>
      </c>
      <c r="K23" s="113">
        <v>1259.8</v>
      </c>
    </row>
    <row r="24" spans="1:28" ht="11.25" customHeight="1">
      <c r="A24" s="111" t="s">
        <v>122</v>
      </c>
      <c r="B24" s="111" t="s">
        <v>123</v>
      </c>
      <c r="C24" s="112">
        <v>54</v>
      </c>
      <c r="D24" s="113">
        <v>56.5</v>
      </c>
      <c r="E24" s="113">
        <v>1046.5</v>
      </c>
      <c r="F24" s="112">
        <v>0</v>
      </c>
      <c r="G24" s="113">
        <v>0</v>
      </c>
      <c r="H24" s="113">
        <v>0</v>
      </c>
      <c r="I24" s="112">
        <v>122</v>
      </c>
      <c r="J24" s="113">
        <v>153.9</v>
      </c>
      <c r="K24" s="113">
        <v>1261.2</v>
      </c>
    </row>
    <row r="25" spans="1:28" ht="11.25" customHeight="1">
      <c r="A25" s="111" t="s">
        <v>124</v>
      </c>
      <c r="B25" s="111" t="s">
        <v>125</v>
      </c>
      <c r="C25" s="112">
        <v>75</v>
      </c>
      <c r="D25" s="113">
        <v>78.5</v>
      </c>
      <c r="E25" s="113">
        <v>1046.5</v>
      </c>
      <c r="F25" s="112">
        <v>0</v>
      </c>
      <c r="G25" s="113">
        <v>0</v>
      </c>
      <c r="H25" s="113">
        <v>0</v>
      </c>
      <c r="I25" s="112">
        <v>178</v>
      </c>
      <c r="J25" s="113">
        <v>224.1</v>
      </c>
      <c r="K25" s="113">
        <v>1259.2</v>
      </c>
    </row>
    <row r="26" spans="1:28" ht="11.25" customHeight="1">
      <c r="A26" s="116" t="s">
        <v>126</v>
      </c>
      <c r="B26" s="117"/>
      <c r="C26" s="112">
        <v>387</v>
      </c>
      <c r="D26" s="113">
        <v>405.2</v>
      </c>
      <c r="E26" s="113">
        <v>1046.9000000000001</v>
      </c>
      <c r="F26" s="112">
        <v>13</v>
      </c>
      <c r="G26" s="113">
        <v>15</v>
      </c>
      <c r="H26" s="113">
        <v>1155.9000000000001</v>
      </c>
      <c r="I26" s="112">
        <v>1009</v>
      </c>
      <c r="J26" s="113">
        <v>1271.3</v>
      </c>
      <c r="K26" s="113">
        <v>1259.9000000000001</v>
      </c>
    </row>
    <row r="28" spans="1:28" ht="20.25" customHeight="1">
      <c r="A28" s="102" t="s">
        <v>104</v>
      </c>
      <c r="B28" s="102" t="s">
        <v>105</v>
      </c>
      <c r="C28" s="105" t="s">
        <v>52</v>
      </c>
      <c r="D28" s="106"/>
      <c r="E28" s="106"/>
      <c r="F28" s="105" t="s">
        <v>54</v>
      </c>
      <c r="G28" s="106"/>
      <c r="H28" s="106"/>
      <c r="I28" s="105" t="s">
        <v>56</v>
      </c>
      <c r="J28" s="106"/>
      <c r="K28" s="107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</row>
    <row r="29" spans="1:28" ht="12.75" customHeight="1">
      <c r="A29" s="104"/>
      <c r="B29" s="104"/>
      <c r="C29" s="102" t="s">
        <v>107</v>
      </c>
      <c r="D29" s="102" t="s">
        <v>108</v>
      </c>
      <c r="E29" s="102" t="s">
        <v>109</v>
      </c>
      <c r="F29" s="102" t="s">
        <v>107</v>
      </c>
      <c r="G29" s="102" t="s">
        <v>108</v>
      </c>
      <c r="H29" s="102" t="s">
        <v>109</v>
      </c>
      <c r="I29" s="102" t="s">
        <v>107</v>
      </c>
      <c r="J29" s="102" t="s">
        <v>108</v>
      </c>
      <c r="K29" s="102" t="s">
        <v>109</v>
      </c>
    </row>
    <row r="30" spans="1:28" ht="43.5" customHeight="1">
      <c r="A30" s="103"/>
      <c r="B30" s="103"/>
      <c r="C30" s="103"/>
      <c r="D30" s="103"/>
      <c r="E30" s="103"/>
      <c r="F30" s="103"/>
      <c r="G30" s="103"/>
      <c r="H30" s="103"/>
      <c r="I30" s="103"/>
      <c r="J30" s="103"/>
      <c r="K30" s="103"/>
    </row>
    <row r="31" spans="1:28" ht="11.25" customHeight="1">
      <c r="A31" s="111" t="s">
        <v>110</v>
      </c>
      <c r="B31" s="111" t="s">
        <v>111</v>
      </c>
      <c r="C31" s="112">
        <v>27</v>
      </c>
      <c r="D31" s="113">
        <v>36.1</v>
      </c>
      <c r="E31" s="113">
        <v>1337.4</v>
      </c>
      <c r="F31" s="112">
        <v>14</v>
      </c>
      <c r="G31" s="113">
        <v>20.2</v>
      </c>
      <c r="H31" s="113">
        <v>1441.1</v>
      </c>
      <c r="I31" s="112">
        <v>48</v>
      </c>
      <c r="J31" s="113">
        <v>82.3</v>
      </c>
      <c r="K31" s="113">
        <v>1714.9</v>
      </c>
    </row>
    <row r="32" spans="1:28" ht="11.25" customHeight="1">
      <c r="A32" s="111" t="s">
        <v>112</v>
      </c>
      <c r="B32" s="111" t="s">
        <v>113</v>
      </c>
      <c r="C32" s="112">
        <v>12</v>
      </c>
      <c r="D32" s="113">
        <v>16.100000000000001</v>
      </c>
      <c r="E32" s="113">
        <v>1342.5</v>
      </c>
      <c r="F32" s="112">
        <v>0</v>
      </c>
      <c r="G32" s="113">
        <v>0</v>
      </c>
      <c r="H32" s="113">
        <v>0</v>
      </c>
      <c r="I32" s="112">
        <v>10</v>
      </c>
      <c r="J32" s="113">
        <v>16.600000000000001</v>
      </c>
      <c r="K32" s="113">
        <v>1662.8</v>
      </c>
    </row>
    <row r="33" spans="1:28" ht="11.25" customHeight="1">
      <c r="A33" s="111" t="s">
        <v>114</v>
      </c>
      <c r="B33" s="111" t="s">
        <v>115</v>
      </c>
      <c r="C33" s="112">
        <v>3</v>
      </c>
      <c r="D33" s="113">
        <v>4.0999999999999996</v>
      </c>
      <c r="E33" s="113">
        <v>1356.6</v>
      </c>
      <c r="F33" s="112">
        <v>0</v>
      </c>
      <c r="G33" s="113">
        <v>0</v>
      </c>
      <c r="H33" s="113">
        <v>0</v>
      </c>
      <c r="I33" s="112">
        <v>4</v>
      </c>
      <c r="J33" s="113">
        <v>7.3</v>
      </c>
      <c r="K33" s="113">
        <v>1834.1</v>
      </c>
    </row>
    <row r="34" spans="1:28" ht="11.25" customHeight="1">
      <c r="A34" s="111" t="s">
        <v>116</v>
      </c>
      <c r="B34" s="111" t="s">
        <v>117</v>
      </c>
      <c r="C34" s="112">
        <v>12</v>
      </c>
      <c r="D34" s="113">
        <v>16</v>
      </c>
      <c r="E34" s="113">
        <v>1329.3</v>
      </c>
      <c r="F34" s="112">
        <v>3</v>
      </c>
      <c r="G34" s="113">
        <v>4.4000000000000004</v>
      </c>
      <c r="H34" s="113">
        <v>1466.5</v>
      </c>
      <c r="I34" s="112">
        <v>11</v>
      </c>
      <c r="J34" s="113">
        <v>19.3</v>
      </c>
      <c r="K34" s="113">
        <v>1752.2</v>
      </c>
    </row>
    <row r="35" spans="1:28" ht="11.25" customHeight="1">
      <c r="A35" s="111" t="s">
        <v>118</v>
      </c>
      <c r="B35" s="111" t="s">
        <v>119</v>
      </c>
      <c r="C35" s="112">
        <v>15</v>
      </c>
      <c r="D35" s="113">
        <v>20.3</v>
      </c>
      <c r="E35" s="113">
        <v>1352.6</v>
      </c>
      <c r="F35" s="112">
        <v>7</v>
      </c>
      <c r="G35" s="113">
        <v>10</v>
      </c>
      <c r="H35" s="113">
        <v>1432.1</v>
      </c>
      <c r="I35" s="112">
        <v>19</v>
      </c>
      <c r="J35" s="113">
        <v>31.6</v>
      </c>
      <c r="K35" s="113">
        <v>1662.6</v>
      </c>
    </row>
    <row r="36" spans="1:28" ht="11.25" customHeight="1">
      <c r="A36" s="111" t="s">
        <v>120</v>
      </c>
      <c r="B36" s="111" t="s">
        <v>121</v>
      </c>
      <c r="C36" s="112">
        <v>8</v>
      </c>
      <c r="D36" s="113">
        <v>10.8</v>
      </c>
      <c r="E36" s="113">
        <v>1345.4</v>
      </c>
      <c r="F36" s="112">
        <v>2</v>
      </c>
      <c r="G36" s="113">
        <v>2.8</v>
      </c>
      <c r="H36" s="113">
        <v>1423.5</v>
      </c>
      <c r="I36" s="112">
        <v>22</v>
      </c>
      <c r="J36" s="113">
        <v>36.200000000000003</v>
      </c>
      <c r="K36" s="113">
        <v>1644.9</v>
      </c>
    </row>
    <row r="37" spans="1:28" ht="11.25" customHeight="1">
      <c r="A37" s="111" t="s">
        <v>122</v>
      </c>
      <c r="B37" s="111" t="s">
        <v>123</v>
      </c>
      <c r="C37" s="112">
        <v>4</v>
      </c>
      <c r="D37" s="113">
        <v>5.2</v>
      </c>
      <c r="E37" s="113">
        <v>1305.8</v>
      </c>
      <c r="F37" s="112">
        <v>3</v>
      </c>
      <c r="G37" s="113">
        <v>4.4000000000000004</v>
      </c>
      <c r="H37" s="113">
        <v>1453.9</v>
      </c>
      <c r="I37" s="112">
        <v>16</v>
      </c>
      <c r="J37" s="113">
        <v>26.7</v>
      </c>
      <c r="K37" s="113">
        <v>1671</v>
      </c>
    </row>
    <row r="38" spans="1:28" ht="11.25" customHeight="1">
      <c r="A38" s="111" t="s">
        <v>124</v>
      </c>
      <c r="B38" s="111" t="s">
        <v>125</v>
      </c>
      <c r="C38" s="112">
        <v>8</v>
      </c>
      <c r="D38" s="113">
        <v>10.8</v>
      </c>
      <c r="E38" s="113">
        <v>1350</v>
      </c>
      <c r="F38" s="112">
        <v>4</v>
      </c>
      <c r="G38" s="113">
        <v>5.7</v>
      </c>
      <c r="H38" s="113">
        <v>1424.4</v>
      </c>
      <c r="I38" s="112">
        <v>15</v>
      </c>
      <c r="J38" s="113">
        <v>26.5</v>
      </c>
      <c r="K38" s="113">
        <v>1768.1</v>
      </c>
    </row>
    <row r="39" spans="1:28" ht="11.25" customHeight="1">
      <c r="A39" s="116" t="s">
        <v>126</v>
      </c>
      <c r="B39" s="117"/>
      <c r="C39" s="112">
        <v>89</v>
      </c>
      <c r="D39" s="113">
        <v>119.3</v>
      </c>
      <c r="E39" s="113">
        <v>1340.6</v>
      </c>
      <c r="F39" s="112">
        <v>33</v>
      </c>
      <c r="G39" s="113">
        <v>47.5</v>
      </c>
      <c r="H39" s="113">
        <v>1439.6</v>
      </c>
      <c r="I39" s="112">
        <v>145</v>
      </c>
      <c r="J39" s="113">
        <v>246.6</v>
      </c>
      <c r="K39" s="113">
        <v>1700.6</v>
      </c>
    </row>
    <row r="41" spans="1:28" ht="21" customHeight="1">
      <c r="A41" s="102" t="s">
        <v>104</v>
      </c>
      <c r="B41" s="102" t="s">
        <v>105</v>
      </c>
      <c r="C41" s="105" t="s">
        <v>58</v>
      </c>
      <c r="D41" s="106"/>
      <c r="E41" s="106"/>
      <c r="F41" s="105" t="s">
        <v>60</v>
      </c>
      <c r="G41" s="106"/>
      <c r="H41" s="106"/>
      <c r="I41" s="105" t="s">
        <v>62</v>
      </c>
      <c r="J41" s="106"/>
      <c r="K41" s="107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</row>
    <row r="42" spans="1:28" ht="12.75" customHeight="1">
      <c r="A42" s="104"/>
      <c r="B42" s="104"/>
      <c r="C42" s="102" t="s">
        <v>107</v>
      </c>
      <c r="D42" s="102" t="s">
        <v>108</v>
      </c>
      <c r="E42" s="102" t="s">
        <v>109</v>
      </c>
      <c r="F42" s="102" t="s">
        <v>107</v>
      </c>
      <c r="G42" s="102" t="s">
        <v>108</v>
      </c>
      <c r="H42" s="102" t="s">
        <v>109</v>
      </c>
      <c r="I42" s="102" t="s">
        <v>107</v>
      </c>
      <c r="J42" s="102" t="s">
        <v>108</v>
      </c>
      <c r="K42" s="102" t="s">
        <v>109</v>
      </c>
    </row>
    <row r="43" spans="1:28" ht="40.5" customHeight="1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</row>
    <row r="44" spans="1:28" ht="11.25" customHeight="1">
      <c r="A44" s="111" t="s">
        <v>110</v>
      </c>
      <c r="B44" s="111" t="s">
        <v>111</v>
      </c>
      <c r="C44" s="112">
        <v>26377</v>
      </c>
      <c r="D44" s="113">
        <v>69099.8</v>
      </c>
      <c r="E44" s="113">
        <v>2619.6999999999998</v>
      </c>
      <c r="F44" s="112">
        <v>17927</v>
      </c>
      <c r="G44" s="113">
        <v>63546.9</v>
      </c>
      <c r="H44" s="113">
        <v>3544.8</v>
      </c>
      <c r="I44" s="112">
        <v>11306</v>
      </c>
      <c r="J44" s="113">
        <v>49875.5</v>
      </c>
      <c r="K44" s="113">
        <v>4411.3999999999996</v>
      </c>
    </row>
    <row r="45" spans="1:28" ht="11.25" customHeight="1">
      <c r="A45" s="111" t="s">
        <v>112</v>
      </c>
      <c r="B45" s="111" t="s">
        <v>113</v>
      </c>
      <c r="C45" s="112">
        <v>6293</v>
      </c>
      <c r="D45" s="113">
        <v>16576.7</v>
      </c>
      <c r="E45" s="113">
        <v>2634.2</v>
      </c>
      <c r="F45" s="112">
        <v>4390</v>
      </c>
      <c r="G45" s="113">
        <v>15445.8</v>
      </c>
      <c r="H45" s="113">
        <v>3518.4</v>
      </c>
      <c r="I45" s="112">
        <v>2310</v>
      </c>
      <c r="J45" s="113">
        <v>10051.1</v>
      </c>
      <c r="K45" s="113">
        <v>4351.1000000000004</v>
      </c>
    </row>
    <row r="46" spans="1:28" ht="11.25" customHeight="1">
      <c r="A46" s="111" t="s">
        <v>114</v>
      </c>
      <c r="B46" s="111" t="s">
        <v>115</v>
      </c>
      <c r="C46" s="112">
        <v>9366</v>
      </c>
      <c r="D46" s="113">
        <v>24540.400000000001</v>
      </c>
      <c r="E46" s="113">
        <v>2620.1999999999998</v>
      </c>
      <c r="F46" s="112">
        <v>6316</v>
      </c>
      <c r="G46" s="113">
        <v>22341.5</v>
      </c>
      <c r="H46" s="113">
        <v>3537.3</v>
      </c>
      <c r="I46" s="112">
        <v>3177</v>
      </c>
      <c r="J46" s="113">
        <v>13851.6</v>
      </c>
      <c r="K46" s="113">
        <v>4360</v>
      </c>
    </row>
    <row r="47" spans="1:28" ht="11.25" customHeight="1">
      <c r="A47" s="111" t="s">
        <v>116</v>
      </c>
      <c r="B47" s="111" t="s">
        <v>117</v>
      </c>
      <c r="C47" s="112">
        <v>8933</v>
      </c>
      <c r="D47" s="113">
        <v>23484.7</v>
      </c>
      <c r="E47" s="113">
        <v>2629</v>
      </c>
      <c r="F47" s="112">
        <v>5850</v>
      </c>
      <c r="G47" s="113">
        <v>20719.099999999999</v>
      </c>
      <c r="H47" s="113">
        <v>3541.7</v>
      </c>
      <c r="I47" s="112">
        <v>3150</v>
      </c>
      <c r="J47" s="113">
        <v>13699.7</v>
      </c>
      <c r="K47" s="113">
        <v>4349.1000000000004</v>
      </c>
    </row>
    <row r="48" spans="1:28" ht="11.25" customHeight="1">
      <c r="A48" s="111" t="s">
        <v>118</v>
      </c>
      <c r="B48" s="111" t="s">
        <v>119</v>
      </c>
      <c r="C48" s="112">
        <v>13809</v>
      </c>
      <c r="D48" s="113">
        <v>36331.199999999997</v>
      </c>
      <c r="E48" s="113">
        <v>2631</v>
      </c>
      <c r="F48" s="112">
        <v>9315</v>
      </c>
      <c r="G48" s="113">
        <v>32958.699999999997</v>
      </c>
      <c r="H48" s="113">
        <v>3538.2</v>
      </c>
      <c r="I48" s="112">
        <v>5443</v>
      </c>
      <c r="J48" s="113">
        <v>23677.9</v>
      </c>
      <c r="K48" s="113">
        <v>4350.2</v>
      </c>
    </row>
    <row r="49" spans="1:28" ht="11.25" customHeight="1">
      <c r="A49" s="111" t="s">
        <v>120</v>
      </c>
      <c r="B49" s="111" t="s">
        <v>121</v>
      </c>
      <c r="C49" s="112">
        <v>10153</v>
      </c>
      <c r="D49" s="113">
        <v>26662.1</v>
      </c>
      <c r="E49" s="113">
        <v>2626</v>
      </c>
      <c r="F49" s="112">
        <v>6959</v>
      </c>
      <c r="G49" s="113">
        <v>24615.5</v>
      </c>
      <c r="H49" s="113">
        <v>3537.2</v>
      </c>
      <c r="I49" s="112">
        <v>3174</v>
      </c>
      <c r="J49" s="113">
        <v>13763.7</v>
      </c>
      <c r="K49" s="113">
        <v>4336.3999999999996</v>
      </c>
    </row>
    <row r="50" spans="1:28" ht="11.25" customHeight="1">
      <c r="A50" s="111" t="s">
        <v>122</v>
      </c>
      <c r="B50" s="111" t="s">
        <v>123</v>
      </c>
      <c r="C50" s="112">
        <v>14069</v>
      </c>
      <c r="D50" s="113">
        <v>36819.199999999997</v>
      </c>
      <c r="E50" s="113">
        <v>2617</v>
      </c>
      <c r="F50" s="112">
        <v>8701</v>
      </c>
      <c r="G50" s="113">
        <v>30762.2</v>
      </c>
      <c r="H50" s="113">
        <v>3535.5</v>
      </c>
      <c r="I50" s="112">
        <v>4828</v>
      </c>
      <c r="J50" s="113">
        <v>20958.400000000001</v>
      </c>
      <c r="K50" s="113">
        <v>4341</v>
      </c>
    </row>
    <row r="51" spans="1:28" ht="11.25" customHeight="1">
      <c r="A51" s="111" t="s">
        <v>124</v>
      </c>
      <c r="B51" s="111" t="s">
        <v>125</v>
      </c>
      <c r="C51" s="112">
        <v>23069</v>
      </c>
      <c r="D51" s="113">
        <v>60087</v>
      </c>
      <c r="E51" s="113">
        <v>2604.6999999999998</v>
      </c>
      <c r="F51" s="112">
        <v>11894</v>
      </c>
      <c r="G51" s="113">
        <v>42207.6</v>
      </c>
      <c r="H51" s="113">
        <v>3548.6</v>
      </c>
      <c r="I51" s="112">
        <v>7154</v>
      </c>
      <c r="J51" s="113">
        <v>31107.9</v>
      </c>
      <c r="K51" s="113">
        <v>4348.3</v>
      </c>
    </row>
    <row r="52" spans="1:28" ht="11.25" customHeight="1">
      <c r="A52" s="116" t="s">
        <v>126</v>
      </c>
      <c r="B52" s="117"/>
      <c r="C52" s="112">
        <v>112069</v>
      </c>
      <c r="D52" s="113">
        <v>293601.2</v>
      </c>
      <c r="E52" s="113">
        <v>2619.8000000000002</v>
      </c>
      <c r="F52" s="112">
        <v>71352</v>
      </c>
      <c r="G52" s="113">
        <v>252597.3</v>
      </c>
      <c r="H52" s="113">
        <v>3540.2</v>
      </c>
      <c r="I52" s="112">
        <v>40542</v>
      </c>
      <c r="J52" s="113">
        <v>176985.7</v>
      </c>
      <c r="K52" s="113">
        <v>4365.5</v>
      </c>
    </row>
    <row r="54" spans="1:28" ht="19.5" customHeight="1">
      <c r="A54" s="102" t="s">
        <v>104</v>
      </c>
      <c r="B54" s="102" t="s">
        <v>105</v>
      </c>
      <c r="C54" s="105" t="s">
        <v>64</v>
      </c>
      <c r="D54" s="106"/>
      <c r="E54" s="106"/>
      <c r="F54" s="105" t="s">
        <v>66</v>
      </c>
      <c r="G54" s="106"/>
      <c r="H54" s="107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</row>
    <row r="55" spans="1:28" ht="12.75" customHeight="1">
      <c r="A55" s="104"/>
      <c r="B55" s="104"/>
      <c r="C55" s="102" t="s">
        <v>107</v>
      </c>
      <c r="D55" s="102" t="s">
        <v>108</v>
      </c>
      <c r="E55" s="102" t="s">
        <v>109</v>
      </c>
      <c r="F55" s="102" t="s">
        <v>107</v>
      </c>
      <c r="G55" s="102" t="s">
        <v>108</v>
      </c>
      <c r="H55" s="102" t="s">
        <v>109</v>
      </c>
    </row>
    <row r="56" spans="1:28" ht="48" customHeight="1">
      <c r="A56" s="103"/>
      <c r="B56" s="103"/>
      <c r="C56" s="103"/>
      <c r="D56" s="103"/>
      <c r="E56" s="103"/>
      <c r="F56" s="103"/>
      <c r="G56" s="103"/>
      <c r="H56" s="103"/>
    </row>
    <row r="57" spans="1:28" ht="11.25" customHeight="1">
      <c r="A57" s="111" t="s">
        <v>110</v>
      </c>
      <c r="B57" s="111" t="s">
        <v>111</v>
      </c>
      <c r="C57" s="112">
        <v>13429</v>
      </c>
      <c r="D57" s="113">
        <v>88683.9</v>
      </c>
      <c r="E57" s="113">
        <v>6603.9</v>
      </c>
      <c r="F57" s="112">
        <v>2716</v>
      </c>
      <c r="G57" s="113">
        <v>41042.300000000003</v>
      </c>
      <c r="H57" s="113">
        <v>15111.3</v>
      </c>
    </row>
    <row r="58" spans="1:28" ht="11.25" customHeight="1">
      <c r="A58" s="111" t="s">
        <v>112</v>
      </c>
      <c r="B58" s="111" t="s">
        <v>113</v>
      </c>
      <c r="C58" s="112">
        <v>1498</v>
      </c>
      <c r="D58" s="113">
        <v>9503.5</v>
      </c>
      <c r="E58" s="113">
        <v>6344.1</v>
      </c>
      <c r="F58" s="112">
        <v>146</v>
      </c>
      <c r="G58" s="113">
        <v>2032.4</v>
      </c>
      <c r="H58" s="113">
        <v>13920.7</v>
      </c>
    </row>
    <row r="59" spans="1:28" ht="11.25" customHeight="1">
      <c r="A59" s="111" t="s">
        <v>114</v>
      </c>
      <c r="B59" s="111" t="s">
        <v>115</v>
      </c>
      <c r="C59" s="112">
        <v>1670</v>
      </c>
      <c r="D59" s="113">
        <v>10537.5</v>
      </c>
      <c r="E59" s="113">
        <v>6309.9</v>
      </c>
      <c r="F59" s="112">
        <v>211</v>
      </c>
      <c r="G59" s="113">
        <v>2872.6</v>
      </c>
      <c r="H59" s="113">
        <v>13614.3</v>
      </c>
    </row>
    <row r="60" spans="1:28" ht="11.25" customHeight="1">
      <c r="A60" s="111" t="s">
        <v>116</v>
      </c>
      <c r="B60" s="111" t="s">
        <v>117</v>
      </c>
      <c r="C60" s="112">
        <v>1641</v>
      </c>
      <c r="D60" s="113">
        <v>10297.1</v>
      </c>
      <c r="E60" s="113">
        <v>6274.9</v>
      </c>
      <c r="F60" s="112">
        <v>164</v>
      </c>
      <c r="G60" s="113">
        <v>2385.4</v>
      </c>
      <c r="H60" s="113">
        <v>14545.2</v>
      </c>
    </row>
    <row r="61" spans="1:28" ht="11.25" customHeight="1">
      <c r="A61" s="111" t="s">
        <v>118</v>
      </c>
      <c r="B61" s="111" t="s">
        <v>119</v>
      </c>
      <c r="C61" s="112">
        <v>2974</v>
      </c>
      <c r="D61" s="113">
        <v>18751.5</v>
      </c>
      <c r="E61" s="113">
        <v>6305.1</v>
      </c>
      <c r="F61" s="112">
        <v>318</v>
      </c>
      <c r="G61" s="113">
        <v>4337.5</v>
      </c>
      <c r="H61" s="113">
        <v>13639.8</v>
      </c>
    </row>
    <row r="62" spans="1:28" ht="11.25" customHeight="1">
      <c r="A62" s="111" t="s">
        <v>120</v>
      </c>
      <c r="B62" s="111" t="s">
        <v>121</v>
      </c>
      <c r="C62" s="112">
        <v>1841</v>
      </c>
      <c r="D62" s="113">
        <v>11847</v>
      </c>
      <c r="E62" s="113">
        <v>6435.1</v>
      </c>
      <c r="F62" s="112">
        <v>221</v>
      </c>
      <c r="G62" s="113">
        <v>3066.1</v>
      </c>
      <c r="H62" s="113">
        <v>13873.7</v>
      </c>
    </row>
    <row r="63" spans="1:28" ht="11.25" customHeight="1">
      <c r="A63" s="111" t="s">
        <v>122</v>
      </c>
      <c r="B63" s="111" t="s">
        <v>123</v>
      </c>
      <c r="C63" s="112">
        <v>2913</v>
      </c>
      <c r="D63" s="113">
        <v>18443.2</v>
      </c>
      <c r="E63" s="113">
        <v>6331.4</v>
      </c>
      <c r="F63" s="112">
        <v>346</v>
      </c>
      <c r="G63" s="113">
        <v>4439</v>
      </c>
      <c r="H63" s="113">
        <v>12829.4</v>
      </c>
    </row>
    <row r="64" spans="1:28" ht="11.25" customHeight="1">
      <c r="A64" s="111" t="s">
        <v>124</v>
      </c>
      <c r="B64" s="111" t="s">
        <v>125</v>
      </c>
      <c r="C64" s="112">
        <v>5009</v>
      </c>
      <c r="D64" s="113">
        <v>31956.799999999999</v>
      </c>
      <c r="E64" s="113">
        <v>6379.9</v>
      </c>
      <c r="F64" s="112">
        <v>507</v>
      </c>
      <c r="G64" s="113">
        <v>6819</v>
      </c>
      <c r="H64" s="113">
        <v>13449.6</v>
      </c>
    </row>
    <row r="65" spans="1:8" ht="11.25" customHeight="1">
      <c r="A65" s="116" t="s">
        <v>126</v>
      </c>
      <c r="B65" s="117"/>
      <c r="C65" s="112">
        <v>30975</v>
      </c>
      <c r="D65" s="113">
        <v>200020.4</v>
      </c>
      <c r="E65" s="113">
        <v>6457.5</v>
      </c>
      <c r="F65" s="112">
        <v>4629</v>
      </c>
      <c r="G65" s="113">
        <v>66994.2</v>
      </c>
      <c r="H65" s="113">
        <v>14472.7</v>
      </c>
    </row>
  </sheetData>
  <mergeCells count="72">
    <mergeCell ref="F55:F56"/>
    <mergeCell ref="G55:G56"/>
    <mergeCell ref="H55:H56"/>
    <mergeCell ref="A65:B65"/>
    <mergeCell ref="J42:J43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H16:H17"/>
    <mergeCell ref="I16:I17"/>
    <mergeCell ref="J16:J17"/>
    <mergeCell ref="K16:K17"/>
    <mergeCell ref="A26:B26"/>
    <mergeCell ref="A28:A30"/>
    <mergeCell ref="B28:B30"/>
    <mergeCell ref="C28:E28"/>
    <mergeCell ref="F28:H28"/>
    <mergeCell ref="I28:K28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93" customWidth="1"/>
    <col min="2" max="2" width="33" style="93" customWidth="1"/>
    <col min="3" max="3" width="11" style="93" customWidth="1"/>
    <col min="4" max="4" width="14.1640625" style="93" customWidth="1"/>
    <col min="5" max="5" width="10.33203125" style="93" customWidth="1"/>
    <col min="6" max="6" width="11" style="93" customWidth="1"/>
    <col min="7" max="7" width="14.1640625" style="93" customWidth="1"/>
    <col min="8" max="8" width="10.33203125" style="93" customWidth="1"/>
    <col min="9" max="9" width="11" style="93" customWidth="1"/>
    <col min="10" max="10" width="14.1640625" style="91" customWidth="1"/>
    <col min="11" max="11" width="10.33203125" style="118" customWidth="1"/>
    <col min="12" max="12" width="9.1640625" style="92" customWidth="1"/>
    <col min="13" max="13" width="31.33203125" style="119" customWidth="1"/>
    <col min="14" max="16384" width="9.33203125" style="93"/>
  </cols>
  <sheetData>
    <row r="1" spans="1:11" ht="11.25" customHeight="1">
      <c r="A1" s="100" t="s">
        <v>127</v>
      </c>
      <c r="B1" s="100"/>
      <c r="C1" s="100"/>
      <c r="D1" s="100"/>
      <c r="E1" s="100"/>
      <c r="F1" s="100"/>
      <c r="G1" s="101"/>
    </row>
    <row r="2" spans="1:11" ht="23.25" customHeight="1">
      <c r="A2" s="102" t="s">
        <v>104</v>
      </c>
      <c r="B2" s="102" t="s">
        <v>105</v>
      </c>
      <c r="C2" s="105" t="s">
        <v>106</v>
      </c>
      <c r="D2" s="106"/>
      <c r="E2" s="107"/>
      <c r="F2" s="105" t="s">
        <v>128</v>
      </c>
      <c r="G2" s="106"/>
      <c r="H2" s="107"/>
      <c r="I2" s="105" t="s">
        <v>129</v>
      </c>
      <c r="J2" s="106"/>
      <c r="K2" s="107"/>
    </row>
    <row r="3" spans="1:11" ht="28.5" customHeight="1">
      <c r="A3" s="104"/>
      <c r="B3" s="104"/>
      <c r="C3" s="102" t="s">
        <v>107</v>
      </c>
      <c r="D3" s="102" t="s">
        <v>108</v>
      </c>
      <c r="E3" s="102" t="s">
        <v>109</v>
      </c>
      <c r="F3" s="102" t="s">
        <v>107</v>
      </c>
      <c r="G3" s="102" t="s">
        <v>108</v>
      </c>
      <c r="H3" s="102" t="s">
        <v>109</v>
      </c>
      <c r="I3" s="102" t="s">
        <v>107</v>
      </c>
      <c r="J3" s="102" t="s">
        <v>108</v>
      </c>
      <c r="K3" s="102" t="s">
        <v>109</v>
      </c>
    </row>
    <row r="4" spans="1:11" ht="21.75" customHeight="1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</row>
    <row r="5" spans="1:11" ht="12.75" customHeight="1">
      <c r="A5" s="111" t="s">
        <v>110</v>
      </c>
      <c r="B5" s="111" t="s">
        <v>111</v>
      </c>
      <c r="C5" s="120">
        <v>72167</v>
      </c>
      <c r="D5" s="121">
        <v>312777.2</v>
      </c>
      <c r="E5" s="122">
        <v>4334.1000000000004</v>
      </c>
      <c r="F5" s="120">
        <v>56366</v>
      </c>
      <c r="G5" s="121">
        <v>252486.3</v>
      </c>
      <c r="H5" s="121">
        <v>4479.3999999999996</v>
      </c>
      <c r="I5" s="120">
        <v>11151</v>
      </c>
      <c r="J5" s="121">
        <v>37715.300000000003</v>
      </c>
      <c r="K5" s="121">
        <v>3382.2</v>
      </c>
    </row>
    <row r="6" spans="1:11" ht="12.75" customHeight="1">
      <c r="A6" s="111" t="s">
        <v>112</v>
      </c>
      <c r="B6" s="111" t="s">
        <v>113</v>
      </c>
      <c r="C6" s="120">
        <v>14788</v>
      </c>
      <c r="D6" s="121">
        <v>53791</v>
      </c>
      <c r="E6" s="122">
        <v>3637.5</v>
      </c>
      <c r="F6" s="120">
        <v>11465</v>
      </c>
      <c r="G6" s="121">
        <v>43871.6</v>
      </c>
      <c r="H6" s="121">
        <v>3826.6</v>
      </c>
      <c r="I6" s="120">
        <v>2210</v>
      </c>
      <c r="J6" s="121">
        <v>6725.1</v>
      </c>
      <c r="K6" s="121">
        <v>3043</v>
      </c>
    </row>
    <row r="7" spans="1:11" ht="12.75" customHeight="1">
      <c r="A7" s="111" t="s">
        <v>114</v>
      </c>
      <c r="B7" s="111" t="s">
        <v>115</v>
      </c>
      <c r="C7" s="120">
        <v>20855</v>
      </c>
      <c r="D7" s="121">
        <v>74274.399999999994</v>
      </c>
      <c r="E7" s="122">
        <v>3561.5</v>
      </c>
      <c r="F7" s="120">
        <v>16223</v>
      </c>
      <c r="G7" s="121">
        <v>60331.8</v>
      </c>
      <c r="H7" s="121">
        <v>3718.9</v>
      </c>
      <c r="I7" s="120">
        <v>3232</v>
      </c>
      <c r="J7" s="121">
        <v>9745.9</v>
      </c>
      <c r="K7" s="121">
        <v>3015.4</v>
      </c>
    </row>
    <row r="8" spans="1:11" ht="12.75" customHeight="1">
      <c r="A8" s="111" t="s">
        <v>116</v>
      </c>
      <c r="B8" s="111" t="s">
        <v>117</v>
      </c>
      <c r="C8" s="120">
        <v>19887</v>
      </c>
      <c r="D8" s="121">
        <v>70762.899999999994</v>
      </c>
      <c r="E8" s="122">
        <v>3558.2</v>
      </c>
      <c r="F8" s="120">
        <v>14682</v>
      </c>
      <c r="G8" s="121">
        <v>55321.3</v>
      </c>
      <c r="H8" s="121">
        <v>3768</v>
      </c>
      <c r="I8" s="120">
        <v>3820</v>
      </c>
      <c r="J8" s="121">
        <v>11274</v>
      </c>
      <c r="K8" s="121">
        <v>2951.3</v>
      </c>
    </row>
    <row r="9" spans="1:11" ht="12.75" customHeight="1">
      <c r="A9" s="111" t="s">
        <v>118</v>
      </c>
      <c r="B9" s="111" t="s">
        <v>119</v>
      </c>
      <c r="C9" s="120">
        <v>32119</v>
      </c>
      <c r="D9" s="121">
        <v>116354.9</v>
      </c>
      <c r="E9" s="122">
        <v>3622.6</v>
      </c>
      <c r="F9" s="120">
        <v>24207</v>
      </c>
      <c r="G9" s="121">
        <v>92284.1</v>
      </c>
      <c r="H9" s="121">
        <v>3812.3</v>
      </c>
      <c r="I9" s="120">
        <v>5662</v>
      </c>
      <c r="J9" s="121">
        <v>17180</v>
      </c>
      <c r="K9" s="121">
        <v>3034.3</v>
      </c>
    </row>
    <row r="10" spans="1:11" ht="12.75" customHeight="1">
      <c r="A10" s="111" t="s">
        <v>120</v>
      </c>
      <c r="B10" s="111" t="s">
        <v>121</v>
      </c>
      <c r="C10" s="120">
        <v>22595</v>
      </c>
      <c r="D10" s="121">
        <v>80247.399999999994</v>
      </c>
      <c r="E10" s="122">
        <v>3551.6</v>
      </c>
      <c r="F10" s="120">
        <v>17548</v>
      </c>
      <c r="G10" s="121">
        <v>64903.3</v>
      </c>
      <c r="H10" s="121">
        <v>3698.6</v>
      </c>
      <c r="I10" s="120">
        <v>3303</v>
      </c>
      <c r="J10" s="121">
        <v>10234.299999999999</v>
      </c>
      <c r="K10" s="121">
        <v>3098.5</v>
      </c>
    </row>
    <row r="11" spans="1:11" ht="12.75" customHeight="1">
      <c r="A11" s="111" t="s">
        <v>122</v>
      </c>
      <c r="B11" s="111" t="s">
        <v>123</v>
      </c>
      <c r="C11" s="120">
        <v>31063</v>
      </c>
      <c r="D11" s="121">
        <v>111673.1</v>
      </c>
      <c r="E11" s="122">
        <v>3595.1</v>
      </c>
      <c r="F11" s="120">
        <v>23748</v>
      </c>
      <c r="G11" s="121">
        <v>89708</v>
      </c>
      <c r="H11" s="121">
        <v>3777.5</v>
      </c>
      <c r="I11" s="120">
        <v>5115</v>
      </c>
      <c r="J11" s="121">
        <v>15683.7</v>
      </c>
      <c r="K11" s="121">
        <v>3066.2</v>
      </c>
    </row>
    <row r="12" spans="1:11" ht="12.75" customHeight="1">
      <c r="A12" s="111" t="s">
        <v>124</v>
      </c>
      <c r="B12" s="111" t="s">
        <v>125</v>
      </c>
      <c r="C12" s="120">
        <v>47930</v>
      </c>
      <c r="D12" s="121">
        <v>172536.5</v>
      </c>
      <c r="E12" s="122">
        <v>3599.8</v>
      </c>
      <c r="F12" s="120">
        <v>36630</v>
      </c>
      <c r="G12" s="121">
        <v>136886.20000000001</v>
      </c>
      <c r="H12" s="121">
        <v>3737</v>
      </c>
      <c r="I12" s="120">
        <v>7957</v>
      </c>
      <c r="J12" s="121">
        <v>25348.1</v>
      </c>
      <c r="K12" s="121">
        <v>3185.6</v>
      </c>
    </row>
    <row r="13" spans="1:11" ht="11.25" customHeight="1">
      <c r="A13" s="116" t="s">
        <v>126</v>
      </c>
      <c r="B13" s="117"/>
      <c r="C13" s="120">
        <v>261404</v>
      </c>
      <c r="D13" s="121">
        <v>992417.5</v>
      </c>
      <c r="E13" s="122">
        <v>3796.5</v>
      </c>
      <c r="F13" s="120">
        <v>200869</v>
      </c>
      <c r="G13" s="121">
        <v>795792.6</v>
      </c>
      <c r="H13" s="121">
        <v>3961.7</v>
      </c>
      <c r="I13" s="120">
        <v>42450</v>
      </c>
      <c r="J13" s="121">
        <v>133906.5</v>
      </c>
      <c r="K13" s="121">
        <v>3154.5</v>
      </c>
    </row>
    <row r="15" spans="1:11" ht="24" customHeight="1">
      <c r="A15" s="102" t="s">
        <v>104</v>
      </c>
      <c r="B15" s="102" t="s">
        <v>105</v>
      </c>
      <c r="C15" s="105" t="s">
        <v>130</v>
      </c>
      <c r="D15" s="106"/>
      <c r="E15" s="107"/>
      <c r="F15" s="105" t="s">
        <v>131</v>
      </c>
      <c r="G15" s="106"/>
      <c r="H15" s="107"/>
      <c r="I15" s="105" t="s">
        <v>132</v>
      </c>
      <c r="J15" s="106"/>
      <c r="K15" s="107"/>
    </row>
    <row r="16" spans="1:11" ht="12.75" customHeight="1">
      <c r="A16" s="104"/>
      <c r="B16" s="104"/>
      <c r="C16" s="102" t="s">
        <v>107</v>
      </c>
      <c r="D16" s="102" t="s">
        <v>108</v>
      </c>
      <c r="E16" s="102" t="s">
        <v>109</v>
      </c>
      <c r="F16" s="102" t="s">
        <v>107</v>
      </c>
      <c r="G16" s="102" t="s">
        <v>108</v>
      </c>
      <c r="H16" s="102" t="s">
        <v>109</v>
      </c>
      <c r="I16" s="102" t="s">
        <v>107</v>
      </c>
      <c r="J16" s="102" t="s">
        <v>108</v>
      </c>
      <c r="K16" s="102" t="s">
        <v>109</v>
      </c>
    </row>
    <row r="17" spans="1:13" ht="43.5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13" ht="11.25" customHeight="1">
      <c r="A18" s="111" t="s">
        <v>110</v>
      </c>
      <c r="B18" s="111" t="s">
        <v>111</v>
      </c>
      <c r="C18" s="120">
        <v>2658</v>
      </c>
      <c r="D18" s="121">
        <v>8581.9</v>
      </c>
      <c r="E18" s="121">
        <v>3228.7</v>
      </c>
      <c r="F18" s="120">
        <v>1661</v>
      </c>
      <c r="G18" s="121">
        <v>7914.7</v>
      </c>
      <c r="H18" s="121">
        <v>4765</v>
      </c>
      <c r="I18" s="120">
        <v>290</v>
      </c>
      <c r="J18" s="121">
        <v>688.8</v>
      </c>
      <c r="K18" s="121">
        <v>2375</v>
      </c>
    </row>
    <row r="19" spans="1:13" ht="11.25" customHeight="1">
      <c r="A19" s="111" t="s">
        <v>112</v>
      </c>
      <c r="B19" s="111" t="s">
        <v>113</v>
      </c>
      <c r="C19" s="120">
        <v>701</v>
      </c>
      <c r="D19" s="121">
        <v>1819.9</v>
      </c>
      <c r="E19" s="121">
        <v>2596.1</v>
      </c>
      <c r="F19" s="120">
        <v>316</v>
      </c>
      <c r="G19" s="121">
        <v>1009.5</v>
      </c>
      <c r="H19" s="121">
        <v>3194.7</v>
      </c>
      <c r="I19" s="120">
        <v>93</v>
      </c>
      <c r="J19" s="121">
        <v>229.6</v>
      </c>
      <c r="K19" s="121">
        <v>2468.6</v>
      </c>
    </row>
    <row r="20" spans="1:13" ht="11.25" customHeight="1">
      <c r="A20" s="111" t="s">
        <v>114</v>
      </c>
      <c r="B20" s="111" t="s">
        <v>115</v>
      </c>
      <c r="C20" s="120">
        <v>835</v>
      </c>
      <c r="D20" s="121">
        <v>2262</v>
      </c>
      <c r="E20" s="121">
        <v>2708.9</v>
      </c>
      <c r="F20" s="120">
        <v>450</v>
      </c>
      <c r="G20" s="121">
        <v>1483.4</v>
      </c>
      <c r="H20" s="121">
        <v>3296.5</v>
      </c>
      <c r="I20" s="120">
        <v>112</v>
      </c>
      <c r="J20" s="121">
        <v>284.7</v>
      </c>
      <c r="K20" s="121">
        <v>2542.3000000000002</v>
      </c>
    </row>
    <row r="21" spans="1:13" ht="11.25" customHeight="1">
      <c r="A21" s="111" t="s">
        <v>116</v>
      </c>
      <c r="B21" s="111" t="s">
        <v>117</v>
      </c>
      <c r="C21" s="120">
        <v>855</v>
      </c>
      <c r="D21" s="121">
        <v>2240.9</v>
      </c>
      <c r="E21" s="121">
        <v>2620.9</v>
      </c>
      <c r="F21" s="120">
        <v>409</v>
      </c>
      <c r="G21" s="121">
        <v>1364.9</v>
      </c>
      <c r="H21" s="121">
        <v>3337.1</v>
      </c>
      <c r="I21" s="120">
        <v>117</v>
      </c>
      <c r="J21" s="121">
        <v>299.60000000000002</v>
      </c>
      <c r="K21" s="121">
        <v>2560.3000000000002</v>
      </c>
    </row>
    <row r="22" spans="1:13" ht="11.25" customHeight="1">
      <c r="A22" s="111" t="s">
        <v>118</v>
      </c>
      <c r="B22" s="111" t="s">
        <v>119</v>
      </c>
      <c r="C22" s="120">
        <v>1369</v>
      </c>
      <c r="D22" s="121">
        <v>3823.8</v>
      </c>
      <c r="E22" s="121">
        <v>2793.1</v>
      </c>
      <c r="F22" s="120">
        <v>748</v>
      </c>
      <c r="G22" s="121">
        <v>2442</v>
      </c>
      <c r="H22" s="121">
        <v>3264.8</v>
      </c>
      <c r="I22" s="120">
        <v>127</v>
      </c>
      <c r="J22" s="121">
        <v>311.60000000000002</v>
      </c>
      <c r="K22" s="121">
        <v>2453.1999999999998</v>
      </c>
    </row>
    <row r="23" spans="1:13" ht="11.25" customHeight="1">
      <c r="A23" s="111" t="s">
        <v>120</v>
      </c>
      <c r="B23" s="111" t="s">
        <v>121</v>
      </c>
      <c r="C23" s="120">
        <v>1120</v>
      </c>
      <c r="D23" s="121">
        <v>2976.5</v>
      </c>
      <c r="E23" s="121">
        <v>2657.6</v>
      </c>
      <c r="F23" s="120">
        <v>472</v>
      </c>
      <c r="G23" s="121">
        <v>1475.8</v>
      </c>
      <c r="H23" s="121">
        <v>3126.7</v>
      </c>
      <c r="I23" s="120">
        <v>148</v>
      </c>
      <c r="J23" s="121">
        <v>371</v>
      </c>
      <c r="K23" s="121">
        <v>2506.6</v>
      </c>
    </row>
    <row r="24" spans="1:13" ht="11.25" customHeight="1">
      <c r="A24" s="111" t="s">
        <v>122</v>
      </c>
      <c r="B24" s="111" t="s">
        <v>123</v>
      </c>
      <c r="C24" s="120">
        <v>1285</v>
      </c>
      <c r="D24" s="121">
        <v>3442.2</v>
      </c>
      <c r="E24" s="121">
        <v>2678.8</v>
      </c>
      <c r="F24" s="120">
        <v>662</v>
      </c>
      <c r="G24" s="121">
        <v>2106.6999999999998</v>
      </c>
      <c r="H24" s="121">
        <v>3182.3</v>
      </c>
      <c r="I24" s="120">
        <v>251</v>
      </c>
      <c r="J24" s="121">
        <v>627.79999999999995</v>
      </c>
      <c r="K24" s="121">
        <v>2501.1999999999998</v>
      </c>
    </row>
    <row r="25" spans="1:13" ht="11.25" customHeight="1">
      <c r="A25" s="111" t="s">
        <v>124</v>
      </c>
      <c r="B25" s="111" t="s">
        <v>125</v>
      </c>
      <c r="C25" s="120">
        <v>2128</v>
      </c>
      <c r="D25" s="121">
        <v>6009.6</v>
      </c>
      <c r="E25" s="121">
        <v>2824.1</v>
      </c>
      <c r="F25" s="120">
        <v>914</v>
      </c>
      <c r="G25" s="121">
        <v>3064.4</v>
      </c>
      <c r="H25" s="121">
        <v>3352.8</v>
      </c>
      <c r="I25" s="120">
        <v>295</v>
      </c>
      <c r="J25" s="121">
        <v>733.1</v>
      </c>
      <c r="K25" s="121">
        <v>2485.1999999999998</v>
      </c>
    </row>
    <row r="26" spans="1:13" ht="11.25" customHeight="1">
      <c r="A26" s="116" t="s">
        <v>126</v>
      </c>
      <c r="B26" s="117"/>
      <c r="C26" s="120">
        <v>10951</v>
      </c>
      <c r="D26" s="121">
        <v>31156.7</v>
      </c>
      <c r="E26" s="121">
        <v>2845.1</v>
      </c>
      <c r="F26" s="120">
        <v>5632</v>
      </c>
      <c r="G26" s="121">
        <v>20861.5</v>
      </c>
      <c r="H26" s="121">
        <v>3704.1</v>
      </c>
      <c r="I26" s="120">
        <v>1433</v>
      </c>
      <c r="J26" s="121">
        <v>3546.1</v>
      </c>
      <c r="K26" s="121">
        <v>2474.6</v>
      </c>
    </row>
    <row r="28" spans="1:13" ht="21" customHeight="1">
      <c r="A28" s="102" t="s">
        <v>104</v>
      </c>
      <c r="B28" s="102" t="s">
        <v>105</v>
      </c>
      <c r="C28" s="105" t="s">
        <v>133</v>
      </c>
      <c r="D28" s="106"/>
      <c r="E28" s="107"/>
      <c r="F28" s="108"/>
      <c r="G28" s="108"/>
      <c r="H28" s="108"/>
      <c r="I28" s="91"/>
      <c r="J28" s="118"/>
      <c r="K28" s="92"/>
      <c r="L28" s="93"/>
      <c r="M28" s="93"/>
    </row>
    <row r="29" spans="1:13" ht="11.25" customHeight="1">
      <c r="A29" s="104"/>
      <c r="B29" s="104"/>
      <c r="C29" s="102" t="s">
        <v>107</v>
      </c>
      <c r="D29" s="102" t="s">
        <v>108</v>
      </c>
      <c r="E29" s="102" t="s">
        <v>109</v>
      </c>
      <c r="I29" s="91"/>
      <c r="J29" s="118"/>
      <c r="K29" s="92"/>
      <c r="L29" s="93"/>
      <c r="M29" s="93"/>
    </row>
    <row r="30" spans="1:13" ht="41.25" customHeight="1">
      <c r="A30" s="103"/>
      <c r="B30" s="103"/>
      <c r="C30" s="103"/>
      <c r="D30" s="103"/>
      <c r="E30" s="103"/>
      <c r="I30" s="91"/>
      <c r="J30" s="118"/>
      <c r="K30" s="92"/>
      <c r="L30" s="119"/>
      <c r="M30" s="93"/>
    </row>
    <row r="31" spans="1:13" ht="11.25" customHeight="1">
      <c r="A31" s="111" t="s">
        <v>110</v>
      </c>
      <c r="B31" s="111" t="s">
        <v>111</v>
      </c>
      <c r="C31" s="120">
        <v>41</v>
      </c>
      <c r="D31" s="121">
        <v>5390.2</v>
      </c>
      <c r="E31" s="121">
        <v>131468.6</v>
      </c>
      <c r="I31" s="91"/>
      <c r="J31" s="118"/>
      <c r="K31" s="92"/>
      <c r="L31" s="119"/>
      <c r="M31" s="93"/>
    </row>
    <row r="32" spans="1:13" ht="11.25" customHeight="1">
      <c r="A32" s="111" t="s">
        <v>112</v>
      </c>
      <c r="B32" s="111" t="s">
        <v>113</v>
      </c>
      <c r="C32" s="120">
        <v>3</v>
      </c>
      <c r="D32" s="121">
        <v>135.30000000000001</v>
      </c>
      <c r="E32" s="121">
        <v>45101.5</v>
      </c>
      <c r="I32" s="91"/>
      <c r="J32" s="118"/>
      <c r="K32" s="92"/>
      <c r="L32" s="119"/>
      <c r="M32" s="93"/>
    </row>
    <row r="33" spans="1:13" ht="11.25" customHeight="1">
      <c r="A33" s="111" t="s">
        <v>114</v>
      </c>
      <c r="B33" s="111" t="s">
        <v>115</v>
      </c>
      <c r="C33" s="120">
        <v>3</v>
      </c>
      <c r="D33" s="121">
        <v>166.6</v>
      </c>
      <c r="E33" s="121">
        <v>55534.8</v>
      </c>
      <c r="I33" s="91"/>
      <c r="J33" s="118"/>
      <c r="K33" s="92"/>
      <c r="L33" s="119"/>
      <c r="M33" s="93"/>
    </row>
    <row r="34" spans="1:13" ht="11.25" customHeight="1">
      <c r="A34" s="111" t="s">
        <v>116</v>
      </c>
      <c r="B34" s="111" t="s">
        <v>117</v>
      </c>
      <c r="C34" s="120">
        <v>4</v>
      </c>
      <c r="D34" s="121">
        <v>262.2</v>
      </c>
      <c r="E34" s="121">
        <v>65550.899999999994</v>
      </c>
      <c r="I34" s="91"/>
      <c r="J34" s="118"/>
      <c r="K34" s="92"/>
      <c r="L34" s="119"/>
      <c r="M34" s="93"/>
    </row>
    <row r="35" spans="1:13" ht="11.25" customHeight="1">
      <c r="A35" s="111" t="s">
        <v>118</v>
      </c>
      <c r="B35" s="111" t="s">
        <v>119</v>
      </c>
      <c r="C35" s="120">
        <v>6</v>
      </c>
      <c r="D35" s="121">
        <v>313.39999999999998</v>
      </c>
      <c r="E35" s="121">
        <v>52234.7</v>
      </c>
      <c r="I35" s="91"/>
      <c r="J35" s="118"/>
      <c r="K35" s="92"/>
      <c r="L35" s="119"/>
      <c r="M35" s="93"/>
    </row>
    <row r="36" spans="1:13" ht="11.25" customHeight="1">
      <c r="A36" s="111" t="s">
        <v>120</v>
      </c>
      <c r="B36" s="111" t="s">
        <v>121</v>
      </c>
      <c r="C36" s="120">
        <v>4</v>
      </c>
      <c r="D36" s="121">
        <v>286.5</v>
      </c>
      <c r="E36" s="121">
        <v>71636.2</v>
      </c>
      <c r="I36" s="91"/>
      <c r="J36" s="118"/>
      <c r="K36" s="92"/>
      <c r="L36" s="119"/>
      <c r="M36" s="93"/>
    </row>
    <row r="37" spans="1:13" ht="11.25" customHeight="1">
      <c r="A37" s="111" t="s">
        <v>122</v>
      </c>
      <c r="B37" s="111" t="s">
        <v>123</v>
      </c>
      <c r="C37" s="120">
        <v>2</v>
      </c>
      <c r="D37" s="121">
        <v>104.7</v>
      </c>
      <c r="E37" s="121">
        <v>52339.8</v>
      </c>
      <c r="I37" s="91"/>
      <c r="J37" s="118"/>
      <c r="K37" s="92"/>
      <c r="L37" s="119"/>
      <c r="M37" s="93"/>
    </row>
    <row r="38" spans="1:13" ht="11.25" customHeight="1">
      <c r="A38" s="111" t="s">
        <v>124</v>
      </c>
      <c r="B38" s="111" t="s">
        <v>125</v>
      </c>
      <c r="C38" s="120">
        <v>6</v>
      </c>
      <c r="D38" s="121">
        <v>495.1</v>
      </c>
      <c r="E38" s="121">
        <v>82519.199999999997</v>
      </c>
      <c r="I38" s="91"/>
      <c r="J38" s="118"/>
      <c r="K38" s="92"/>
      <c r="L38" s="119"/>
      <c r="M38" s="93"/>
    </row>
    <row r="39" spans="1:13" ht="11.25" customHeight="1">
      <c r="A39" s="116" t="s">
        <v>126</v>
      </c>
      <c r="B39" s="117"/>
      <c r="C39" s="120">
        <v>69</v>
      </c>
      <c r="D39" s="121">
        <v>7154.1</v>
      </c>
      <c r="E39" s="121">
        <v>103682.2</v>
      </c>
    </row>
  </sheetData>
  <mergeCells count="38">
    <mergeCell ref="E29:E30"/>
    <mergeCell ref="A39:B39"/>
    <mergeCell ref="H16:H17"/>
    <mergeCell ref="I16:I17"/>
    <mergeCell ref="J16:J17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D18" sqref="D18:D25"/>
    </sheetView>
  </sheetViews>
  <sheetFormatPr defaultColWidth="9.33203125" defaultRowHeight="12.75"/>
  <cols>
    <col min="1" max="1" width="4" style="123" customWidth="1"/>
    <col min="2" max="2" width="33" style="123" customWidth="1"/>
    <col min="3" max="3" width="11" style="123" customWidth="1"/>
    <col min="4" max="4" width="14.1640625" style="123" customWidth="1"/>
    <col min="5" max="5" width="10.33203125" style="123" customWidth="1"/>
    <col min="6" max="6" width="11" style="123" customWidth="1"/>
    <col min="7" max="7" width="14.1640625" style="123" customWidth="1"/>
    <col min="8" max="8" width="10.33203125" style="123" customWidth="1"/>
    <col min="9" max="9" width="11" style="123" customWidth="1"/>
    <col min="10" max="10" width="14.1640625" style="123" customWidth="1"/>
    <col min="11" max="11" width="10.33203125" style="123" customWidth="1"/>
    <col min="12" max="12" width="9.33203125" style="123" hidden="1" customWidth="1"/>
    <col min="13" max="13" width="9.33203125" style="124" hidden="1" customWidth="1"/>
    <col min="14" max="14" width="9.33203125" style="123" hidden="1" customWidth="1"/>
    <col min="15" max="15" width="9.33203125" style="124" hidden="1" customWidth="1"/>
    <col min="16" max="16" width="9.33203125" style="123"/>
    <col min="17" max="17" width="13.1640625" style="123" customWidth="1"/>
    <col min="18" max="16384" width="9.33203125" style="123"/>
  </cols>
  <sheetData>
    <row r="1" spans="1:11">
      <c r="A1" s="100" t="s">
        <v>134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23.25" customHeight="1">
      <c r="A2" s="102" t="s">
        <v>104</v>
      </c>
      <c r="B2" s="102" t="s">
        <v>105</v>
      </c>
      <c r="C2" s="105" t="s">
        <v>106</v>
      </c>
      <c r="D2" s="106"/>
      <c r="E2" s="106"/>
      <c r="F2" s="105" t="s">
        <v>135</v>
      </c>
      <c r="G2" s="106"/>
      <c r="H2" s="107"/>
      <c r="I2" s="105" t="s">
        <v>136</v>
      </c>
      <c r="J2" s="106"/>
      <c r="K2" s="107"/>
    </row>
    <row r="3" spans="1:11" ht="28.5" customHeight="1">
      <c r="A3" s="104"/>
      <c r="B3" s="104"/>
      <c r="C3" s="102" t="s">
        <v>107</v>
      </c>
      <c r="D3" s="102" t="s">
        <v>108</v>
      </c>
      <c r="E3" s="102" t="s">
        <v>109</v>
      </c>
      <c r="F3" s="102" t="s">
        <v>107</v>
      </c>
      <c r="G3" s="102" t="s">
        <v>108</v>
      </c>
      <c r="H3" s="102" t="s">
        <v>109</v>
      </c>
      <c r="I3" s="102" t="s">
        <v>107</v>
      </c>
      <c r="J3" s="102" t="s">
        <v>108</v>
      </c>
      <c r="K3" s="102" t="s">
        <v>109</v>
      </c>
    </row>
    <row r="4" spans="1:11" ht="21.75" customHeight="1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</row>
    <row r="5" spans="1:11">
      <c r="A5" s="111" t="s">
        <v>110</v>
      </c>
      <c r="B5" s="111" t="s">
        <v>111</v>
      </c>
      <c r="C5" s="120">
        <v>72167</v>
      </c>
      <c r="D5" s="125">
        <v>312777.2</v>
      </c>
      <c r="E5" s="125">
        <v>4334.1000000000004</v>
      </c>
      <c r="F5" s="120">
        <v>415</v>
      </c>
      <c r="G5" s="125">
        <v>534.9</v>
      </c>
      <c r="H5" s="125">
        <v>1289</v>
      </c>
      <c r="I5" s="120">
        <v>2468</v>
      </c>
      <c r="J5" s="125">
        <v>5165.5</v>
      </c>
      <c r="K5" s="125">
        <v>2093</v>
      </c>
    </row>
    <row r="6" spans="1:11">
      <c r="A6" s="111" t="s">
        <v>112</v>
      </c>
      <c r="B6" s="111" t="s">
        <v>113</v>
      </c>
      <c r="C6" s="120">
        <v>14788</v>
      </c>
      <c r="D6" s="125">
        <v>53791</v>
      </c>
      <c r="E6" s="125">
        <v>3637.5</v>
      </c>
      <c r="F6" s="120">
        <v>151</v>
      </c>
      <c r="G6" s="125">
        <v>181.4</v>
      </c>
      <c r="H6" s="125">
        <v>1201.4000000000001</v>
      </c>
      <c r="I6" s="120">
        <v>233</v>
      </c>
      <c r="J6" s="125">
        <v>487.7</v>
      </c>
      <c r="K6" s="125">
        <v>2093</v>
      </c>
    </row>
    <row r="7" spans="1:11">
      <c r="A7" s="111" t="s">
        <v>114</v>
      </c>
      <c r="B7" s="111" t="s">
        <v>115</v>
      </c>
      <c r="C7" s="120">
        <v>20855</v>
      </c>
      <c r="D7" s="125">
        <v>74274.399999999994</v>
      </c>
      <c r="E7" s="125">
        <v>3561.5</v>
      </c>
      <c r="F7" s="120">
        <v>118</v>
      </c>
      <c r="G7" s="125">
        <v>136.9</v>
      </c>
      <c r="H7" s="125">
        <v>1160.0999999999999</v>
      </c>
      <c r="I7" s="120">
        <v>457</v>
      </c>
      <c r="J7" s="125">
        <v>956.5</v>
      </c>
      <c r="K7" s="125">
        <v>2093</v>
      </c>
    </row>
    <row r="8" spans="1:11">
      <c r="A8" s="111" t="s">
        <v>116</v>
      </c>
      <c r="B8" s="111" t="s">
        <v>117</v>
      </c>
      <c r="C8" s="120">
        <v>19887</v>
      </c>
      <c r="D8" s="125">
        <v>70762.899999999994</v>
      </c>
      <c r="E8" s="125">
        <v>3558.2</v>
      </c>
      <c r="F8" s="120">
        <v>154</v>
      </c>
      <c r="G8" s="125">
        <v>187.2</v>
      </c>
      <c r="H8" s="125">
        <v>1215.5999999999999</v>
      </c>
      <c r="I8" s="120">
        <v>460</v>
      </c>
      <c r="J8" s="125">
        <v>962.8</v>
      </c>
      <c r="K8" s="125">
        <v>2093</v>
      </c>
    </row>
    <row r="9" spans="1:11">
      <c r="A9" s="111" t="s">
        <v>118</v>
      </c>
      <c r="B9" s="111" t="s">
        <v>119</v>
      </c>
      <c r="C9" s="120">
        <v>32119</v>
      </c>
      <c r="D9" s="125">
        <v>116354.9</v>
      </c>
      <c r="E9" s="125">
        <v>3622.6</v>
      </c>
      <c r="F9" s="120">
        <v>264</v>
      </c>
      <c r="G9" s="125">
        <v>306.2</v>
      </c>
      <c r="H9" s="125">
        <v>1159.7</v>
      </c>
      <c r="I9" s="120">
        <v>734</v>
      </c>
      <c r="J9" s="125">
        <v>1536.3</v>
      </c>
      <c r="K9" s="125">
        <v>2093</v>
      </c>
    </row>
    <row r="10" spans="1:11">
      <c r="A10" s="111" t="s">
        <v>120</v>
      </c>
      <c r="B10" s="111" t="s">
        <v>121</v>
      </c>
      <c r="C10" s="120">
        <v>22595</v>
      </c>
      <c r="D10" s="125">
        <v>80247.399999999994</v>
      </c>
      <c r="E10" s="125">
        <v>3551.6</v>
      </c>
      <c r="F10" s="120">
        <v>253</v>
      </c>
      <c r="G10" s="125">
        <v>305.39999999999998</v>
      </c>
      <c r="H10" s="125">
        <v>1207.0999999999999</v>
      </c>
      <c r="I10" s="120">
        <v>469</v>
      </c>
      <c r="J10" s="125">
        <v>981.6</v>
      </c>
      <c r="K10" s="125">
        <v>2093</v>
      </c>
    </row>
    <row r="11" spans="1:11">
      <c r="A11" s="111" t="s">
        <v>122</v>
      </c>
      <c r="B11" s="111" t="s">
        <v>123</v>
      </c>
      <c r="C11" s="120">
        <v>31063</v>
      </c>
      <c r="D11" s="125">
        <v>111673.1</v>
      </c>
      <c r="E11" s="125">
        <v>3595.1</v>
      </c>
      <c r="F11" s="120">
        <v>209</v>
      </c>
      <c r="G11" s="125">
        <v>257.39999999999998</v>
      </c>
      <c r="H11" s="125">
        <v>1231.7</v>
      </c>
      <c r="I11" s="120">
        <v>805</v>
      </c>
      <c r="J11" s="125">
        <v>1684.9</v>
      </c>
      <c r="K11" s="125">
        <v>2093</v>
      </c>
    </row>
    <row r="12" spans="1:11">
      <c r="A12" s="111" t="s">
        <v>124</v>
      </c>
      <c r="B12" s="111" t="s">
        <v>125</v>
      </c>
      <c r="C12" s="120">
        <v>47930</v>
      </c>
      <c r="D12" s="125">
        <v>172536.5</v>
      </c>
      <c r="E12" s="125">
        <v>3599.8</v>
      </c>
      <c r="F12" s="120">
        <v>299</v>
      </c>
      <c r="G12" s="125">
        <v>362.3</v>
      </c>
      <c r="H12" s="125">
        <v>1211.8</v>
      </c>
      <c r="I12" s="120">
        <v>1364</v>
      </c>
      <c r="J12" s="125">
        <v>2854.9</v>
      </c>
      <c r="K12" s="125">
        <v>2093</v>
      </c>
    </row>
    <row r="13" spans="1:11">
      <c r="A13" s="116" t="s">
        <v>126</v>
      </c>
      <c r="B13" s="117"/>
      <c r="C13" s="120">
        <v>261405</v>
      </c>
      <c r="D13" s="125">
        <v>992419.4</v>
      </c>
      <c r="E13" s="125">
        <v>3796.5</v>
      </c>
      <c r="F13" s="120">
        <v>1864</v>
      </c>
      <c r="G13" s="125">
        <v>2273.6</v>
      </c>
      <c r="H13" s="125">
        <v>1219.7</v>
      </c>
      <c r="I13" s="120">
        <v>6990</v>
      </c>
      <c r="J13" s="125">
        <v>14630.1</v>
      </c>
      <c r="K13" s="125">
        <v>2093</v>
      </c>
    </row>
    <row r="14" spans="1:11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</row>
    <row r="15" spans="1:11" ht="22.5" customHeight="1">
      <c r="A15" s="102" t="s">
        <v>104</v>
      </c>
      <c r="B15" s="102" t="s">
        <v>105</v>
      </c>
      <c r="C15" s="105" t="s">
        <v>137</v>
      </c>
      <c r="D15" s="106"/>
      <c r="E15" s="107"/>
      <c r="F15" s="105" t="s">
        <v>138</v>
      </c>
      <c r="G15" s="106"/>
      <c r="H15" s="107"/>
      <c r="I15" s="105" t="s">
        <v>88</v>
      </c>
      <c r="J15" s="106"/>
      <c r="K15" s="107"/>
    </row>
    <row r="16" spans="1:11" ht="12.75" customHeight="1">
      <c r="A16" s="104"/>
      <c r="B16" s="104"/>
      <c r="C16" s="102" t="s">
        <v>107</v>
      </c>
      <c r="D16" s="102" t="s">
        <v>108</v>
      </c>
      <c r="E16" s="102" t="s">
        <v>109</v>
      </c>
      <c r="F16" s="102" t="s">
        <v>107</v>
      </c>
      <c r="G16" s="102" t="s">
        <v>108</v>
      </c>
      <c r="H16" s="102" t="s">
        <v>109</v>
      </c>
      <c r="I16" s="102" t="s">
        <v>107</v>
      </c>
      <c r="J16" s="102" t="s">
        <v>108</v>
      </c>
      <c r="K16" s="102" t="s">
        <v>109</v>
      </c>
    </row>
    <row r="17" spans="1:11" ht="39.75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11">
      <c r="A18" s="111" t="s">
        <v>110</v>
      </c>
      <c r="B18" s="111" t="s">
        <v>111</v>
      </c>
      <c r="C18" s="120">
        <v>69284</v>
      </c>
      <c r="D18" s="125">
        <v>307076.8</v>
      </c>
      <c r="E18" s="125">
        <v>4432.1000000000004</v>
      </c>
      <c r="F18" s="120">
        <v>22824</v>
      </c>
      <c r="G18" s="125">
        <v>101401.1</v>
      </c>
      <c r="H18" s="125">
        <v>4442.7</v>
      </c>
      <c r="I18" s="120">
        <v>0</v>
      </c>
      <c r="J18" s="125">
        <v>0</v>
      </c>
      <c r="K18" s="125">
        <v>0</v>
      </c>
    </row>
    <row r="19" spans="1:11">
      <c r="A19" s="111" t="s">
        <v>112</v>
      </c>
      <c r="B19" s="111" t="s">
        <v>113</v>
      </c>
      <c r="C19" s="120">
        <v>14404</v>
      </c>
      <c r="D19" s="125">
        <v>53121.9</v>
      </c>
      <c r="E19" s="125">
        <v>3688</v>
      </c>
      <c r="F19" s="120">
        <v>2264</v>
      </c>
      <c r="G19" s="125">
        <v>8541.9</v>
      </c>
      <c r="H19" s="125">
        <v>3772.9</v>
      </c>
      <c r="I19" s="120">
        <v>0</v>
      </c>
      <c r="J19" s="125">
        <v>0</v>
      </c>
      <c r="K19" s="125">
        <v>0</v>
      </c>
    </row>
    <row r="20" spans="1:11">
      <c r="A20" s="111" t="s">
        <v>114</v>
      </c>
      <c r="B20" s="111" t="s">
        <v>115</v>
      </c>
      <c r="C20" s="120">
        <v>20280</v>
      </c>
      <c r="D20" s="125">
        <v>73181</v>
      </c>
      <c r="E20" s="125">
        <v>3608.5</v>
      </c>
      <c r="F20" s="120">
        <v>3099</v>
      </c>
      <c r="G20" s="125">
        <v>11584.2</v>
      </c>
      <c r="H20" s="125">
        <v>3738.1</v>
      </c>
      <c r="I20" s="120">
        <v>0</v>
      </c>
      <c r="J20" s="125">
        <v>0</v>
      </c>
      <c r="K20" s="125">
        <v>0</v>
      </c>
    </row>
    <row r="21" spans="1:11">
      <c r="A21" s="111" t="s">
        <v>116</v>
      </c>
      <c r="B21" s="111" t="s">
        <v>117</v>
      </c>
      <c r="C21" s="120">
        <v>19273</v>
      </c>
      <c r="D21" s="125">
        <v>69612.899999999994</v>
      </c>
      <c r="E21" s="125">
        <v>3611.9</v>
      </c>
      <c r="F21" s="120">
        <v>3456</v>
      </c>
      <c r="G21" s="125">
        <v>12050.1</v>
      </c>
      <c r="H21" s="125">
        <v>3486.7</v>
      </c>
      <c r="I21" s="120">
        <v>0</v>
      </c>
      <c r="J21" s="125">
        <v>0</v>
      </c>
      <c r="K21" s="125">
        <v>0</v>
      </c>
    </row>
    <row r="22" spans="1:11">
      <c r="A22" s="111" t="s">
        <v>118</v>
      </c>
      <c r="B22" s="111" t="s">
        <v>119</v>
      </c>
      <c r="C22" s="120">
        <v>31121</v>
      </c>
      <c r="D22" s="125">
        <v>114512.5</v>
      </c>
      <c r="E22" s="125">
        <v>3679.6</v>
      </c>
      <c r="F22" s="120">
        <v>5602</v>
      </c>
      <c r="G22" s="125">
        <v>20160</v>
      </c>
      <c r="H22" s="125">
        <v>3598.7</v>
      </c>
      <c r="I22" s="120">
        <v>0</v>
      </c>
      <c r="J22" s="125">
        <v>0</v>
      </c>
      <c r="K22" s="125">
        <v>0</v>
      </c>
    </row>
    <row r="23" spans="1:11">
      <c r="A23" s="111" t="s">
        <v>120</v>
      </c>
      <c r="B23" s="111" t="s">
        <v>121</v>
      </c>
      <c r="C23" s="120">
        <v>21873</v>
      </c>
      <c r="D23" s="125">
        <v>78960.399999999994</v>
      </c>
      <c r="E23" s="125">
        <v>3609.9</v>
      </c>
      <c r="F23" s="120">
        <v>3450</v>
      </c>
      <c r="G23" s="125">
        <v>13056.6</v>
      </c>
      <c r="H23" s="125">
        <v>3784.5</v>
      </c>
      <c r="I23" s="120">
        <v>0</v>
      </c>
      <c r="J23" s="125">
        <v>0</v>
      </c>
      <c r="K23" s="125">
        <v>0</v>
      </c>
    </row>
    <row r="24" spans="1:11">
      <c r="A24" s="111" t="s">
        <v>122</v>
      </c>
      <c r="B24" s="111" t="s">
        <v>123</v>
      </c>
      <c r="C24" s="120">
        <v>30049</v>
      </c>
      <c r="D24" s="125">
        <v>109730.8</v>
      </c>
      <c r="E24" s="125">
        <v>3651.7</v>
      </c>
      <c r="F24" s="120">
        <v>5122</v>
      </c>
      <c r="G24" s="125">
        <v>18564.7</v>
      </c>
      <c r="H24" s="125">
        <v>3624.5</v>
      </c>
      <c r="I24" s="120">
        <v>0</v>
      </c>
      <c r="J24" s="125">
        <v>0</v>
      </c>
      <c r="K24" s="125">
        <v>0</v>
      </c>
    </row>
    <row r="25" spans="1:11">
      <c r="A25" s="111" t="s">
        <v>124</v>
      </c>
      <c r="B25" s="111" t="s">
        <v>125</v>
      </c>
      <c r="C25" s="120">
        <v>46267</v>
      </c>
      <c r="D25" s="125">
        <v>169319.3</v>
      </c>
      <c r="E25" s="125">
        <v>3659.6</v>
      </c>
      <c r="F25" s="120">
        <v>7808</v>
      </c>
      <c r="G25" s="125">
        <v>28833.9</v>
      </c>
      <c r="H25" s="125">
        <v>3692.9</v>
      </c>
      <c r="I25" s="120">
        <v>0</v>
      </c>
      <c r="J25" s="125">
        <v>0</v>
      </c>
      <c r="K25" s="125">
        <v>0</v>
      </c>
    </row>
    <row r="26" spans="1:11">
      <c r="A26" s="116" t="s">
        <v>126</v>
      </c>
      <c r="B26" s="117"/>
      <c r="C26" s="120">
        <v>252551</v>
      </c>
      <c r="D26" s="125">
        <v>975515.6</v>
      </c>
      <c r="E26" s="125">
        <v>3862.6</v>
      </c>
      <c r="F26" s="120">
        <v>53625</v>
      </c>
      <c r="G26" s="125">
        <v>214192.5</v>
      </c>
      <c r="H26" s="125">
        <v>3994.3</v>
      </c>
      <c r="I26" s="120">
        <v>0</v>
      </c>
      <c r="J26" s="125">
        <v>0</v>
      </c>
      <c r="K26" s="125">
        <v>0</v>
      </c>
    </row>
    <row r="27" spans="1:11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</row>
    <row r="28" spans="1:1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</row>
    <row r="29" spans="1:11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</row>
    <row r="30" spans="1:11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</row>
    <row r="31" spans="1:11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</row>
    <row r="32" spans="1:11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</row>
  </sheetData>
  <mergeCells count="31"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1" t="s">
        <v>0</v>
      </c>
      <c r="B1" s="1"/>
      <c r="C1" s="1"/>
      <c r="D1" s="1"/>
      <c r="E1" s="1"/>
      <c r="F1" s="1"/>
      <c r="G1" s="1"/>
    </row>
    <row r="2" spans="1:9">
      <c r="A2" s="2"/>
    </row>
    <row r="3" spans="1:9" ht="35.25" customHeight="1">
      <c r="A3" s="3" t="s">
        <v>139</v>
      </c>
      <c r="B3" s="3"/>
      <c r="C3" s="3"/>
      <c r="D3" s="3"/>
      <c r="E3" s="3"/>
      <c r="F3" s="3"/>
      <c r="G3" s="3"/>
    </row>
    <row r="4" spans="1:9" ht="15.75" customHeight="1">
      <c r="B4" s="4"/>
      <c r="C4" s="5" t="s">
        <v>2</v>
      </c>
      <c r="D4" s="6" t="s">
        <v>3</v>
      </c>
      <c r="E4" s="6"/>
    </row>
    <row r="5" spans="1:9" ht="16.5" customHeight="1" thickBot="1">
      <c r="A5" s="7"/>
    </row>
    <row r="6" spans="1:9" ht="14.25" customHeight="1" thickBot="1">
      <c r="A6" s="9" t="s">
        <v>4</v>
      </c>
      <c r="B6" s="11"/>
      <c r="C6" s="11"/>
      <c r="D6" s="11"/>
      <c r="E6" s="10"/>
      <c r="F6" s="8" t="s">
        <v>5</v>
      </c>
      <c r="G6" s="12" t="s">
        <v>6</v>
      </c>
      <c r="H6" s="13"/>
      <c r="I6" s="13"/>
    </row>
    <row r="7" spans="1:9" ht="2.25" hidden="1" customHeight="1">
      <c r="A7" s="14"/>
      <c r="B7" s="15"/>
      <c r="C7" s="15"/>
      <c r="D7" s="15"/>
      <c r="E7" s="16"/>
      <c r="F7" s="17"/>
      <c r="G7" s="18"/>
      <c r="H7" s="19"/>
      <c r="I7" s="19"/>
    </row>
    <row r="8" spans="1:9" ht="34.5" customHeight="1">
      <c r="A8" s="20" t="s">
        <v>7</v>
      </c>
      <c r="B8" s="21"/>
      <c r="C8" s="21"/>
      <c r="D8" s="21"/>
      <c r="E8" s="22"/>
      <c r="F8" s="23"/>
      <c r="G8" s="24" t="s">
        <v>8</v>
      </c>
      <c r="H8" s="25"/>
      <c r="I8" s="25"/>
    </row>
    <row r="9" spans="1:9" ht="25.5" customHeight="1">
      <c r="A9" s="26" t="s">
        <v>9</v>
      </c>
      <c r="B9" s="27"/>
      <c r="C9" s="27"/>
      <c r="D9" s="27"/>
      <c r="E9" s="28"/>
      <c r="F9" s="30" t="s">
        <v>10</v>
      </c>
      <c r="G9" s="24"/>
      <c r="H9" s="25"/>
      <c r="I9" s="25"/>
    </row>
    <row r="10" spans="1:9" ht="13.5" customHeight="1" thickBot="1">
      <c r="A10" s="31" t="s">
        <v>11</v>
      </c>
      <c r="B10" s="33"/>
      <c r="C10" s="33"/>
      <c r="D10" s="33"/>
      <c r="E10" s="32"/>
      <c r="F10" s="29"/>
      <c r="G10" s="24"/>
      <c r="H10" s="25"/>
      <c r="I10" s="25"/>
    </row>
    <row r="11" spans="1:9" ht="29.25" customHeight="1">
      <c r="A11" s="20" t="s">
        <v>12</v>
      </c>
      <c r="B11" s="21"/>
      <c r="C11" s="21"/>
      <c r="D11" s="21"/>
      <c r="E11" s="22"/>
      <c r="F11" s="34"/>
      <c r="G11" s="24"/>
      <c r="H11" s="25"/>
      <c r="I11" s="25"/>
    </row>
    <row r="12" spans="1:9" ht="13.5" customHeight="1">
      <c r="A12" s="35" t="s">
        <v>13</v>
      </c>
      <c r="B12" s="36"/>
      <c r="C12" s="36"/>
      <c r="D12" s="36"/>
      <c r="E12" s="37"/>
      <c r="F12" s="30" t="s">
        <v>14</v>
      </c>
      <c r="G12" s="38"/>
    </row>
    <row r="13" spans="1:9" ht="51.75" customHeight="1" thickBot="1">
      <c r="A13" s="39" t="s">
        <v>15</v>
      </c>
      <c r="B13" s="41"/>
      <c r="C13" s="41"/>
      <c r="D13" s="41"/>
      <c r="E13" s="40"/>
      <c r="F13" s="29"/>
      <c r="G13" s="38"/>
      <c r="H13" s="42"/>
      <c r="I13" s="42" t="s">
        <v>16</v>
      </c>
    </row>
    <row r="14" spans="1:9" ht="25.5" customHeight="1">
      <c r="A14" s="20" t="s">
        <v>17</v>
      </c>
      <c r="B14" s="21"/>
      <c r="C14" s="21"/>
      <c r="D14" s="21"/>
      <c r="E14" s="22"/>
      <c r="F14" s="43" t="s">
        <v>18</v>
      </c>
      <c r="G14" s="38"/>
    </row>
    <row r="15" spans="1:9" ht="12.75" customHeight="1" thickBot="1">
      <c r="A15" s="39" t="s">
        <v>19</v>
      </c>
      <c r="B15" s="41"/>
      <c r="C15" s="41"/>
      <c r="D15" s="41"/>
      <c r="E15" s="40"/>
      <c r="F15" s="29"/>
      <c r="G15" s="38"/>
    </row>
    <row r="16" spans="1:9" ht="13.5" customHeight="1" thickBot="1">
      <c r="A16" s="2"/>
    </row>
    <row r="17" spans="1:9" s="44" customFormat="1" ht="13.5" customHeight="1" thickBot="1">
      <c r="A17" s="45" t="s">
        <v>20</v>
      </c>
      <c r="B17" s="47"/>
      <c r="C17" s="47"/>
      <c r="D17" s="47"/>
      <c r="E17" s="47"/>
      <c r="F17" s="47"/>
      <c r="G17" s="47"/>
      <c r="H17" s="47"/>
      <c r="I17" s="46"/>
    </row>
    <row r="18" spans="1:9" s="44" customFormat="1" ht="14.25" customHeight="1" thickBot="1">
      <c r="A18" s="48" t="s">
        <v>21</v>
      </c>
      <c r="B18" s="50"/>
      <c r="C18" s="50"/>
      <c r="D18" s="50"/>
      <c r="E18" s="50"/>
      <c r="F18" s="50"/>
      <c r="G18" s="50"/>
      <c r="H18" s="50"/>
      <c r="I18" s="49"/>
    </row>
    <row r="19" spans="1:9" s="44" customFormat="1" ht="13.5" customHeight="1" thickBot="1">
      <c r="A19" s="51"/>
      <c r="B19" s="53"/>
      <c r="C19" s="53"/>
      <c r="D19" s="53"/>
      <c r="E19" s="53"/>
      <c r="F19" s="53"/>
      <c r="G19" s="53"/>
      <c r="H19" s="53"/>
      <c r="I19" s="52"/>
    </row>
    <row r="20" spans="1:9" s="44" customFormat="1" ht="13.5" customHeight="1" thickBot="1">
      <c r="A20" s="45" t="s">
        <v>22</v>
      </c>
      <c r="B20" s="47"/>
      <c r="C20" s="47"/>
      <c r="D20" s="47"/>
      <c r="E20" s="47"/>
      <c r="F20" s="47"/>
      <c r="G20" s="47"/>
      <c r="H20" s="47"/>
      <c r="I20" s="46"/>
    </row>
    <row r="21" spans="1:9" s="44" customFormat="1" ht="13.5" customHeight="1" thickBot="1">
      <c r="A21" s="51"/>
      <c r="B21" s="53"/>
      <c r="C21" s="53"/>
      <c r="D21" s="53"/>
      <c r="E21" s="53"/>
      <c r="F21" s="53"/>
      <c r="G21" s="53"/>
      <c r="H21" s="53"/>
      <c r="I21" s="52"/>
    </row>
    <row r="22" spans="1:9" s="44" customFormat="1" ht="13.5" customHeight="1" thickBot="1">
      <c r="A22" s="51"/>
      <c r="B22" s="53"/>
      <c r="C22" s="53"/>
      <c r="D22" s="53"/>
      <c r="E22" s="53"/>
      <c r="F22" s="53"/>
      <c r="G22" s="53"/>
      <c r="H22" s="53"/>
      <c r="I22" s="52"/>
    </row>
    <row r="23" spans="1:9" s="44" customFormat="1" ht="13.5" customHeight="1" thickBot="1">
      <c r="A23" s="54" t="s">
        <v>23</v>
      </c>
      <c r="B23" s="56" t="s">
        <v>24</v>
      </c>
      <c r="C23" s="58"/>
      <c r="D23" s="58"/>
      <c r="E23" s="58"/>
      <c r="F23" s="58"/>
      <c r="G23" s="58"/>
      <c r="H23" s="58"/>
      <c r="I23" s="57"/>
    </row>
    <row r="24" spans="1:9" s="44" customFormat="1" ht="67.5" customHeight="1" thickBot="1">
      <c r="A24" s="55"/>
      <c r="B24" s="59" t="s">
        <v>25</v>
      </c>
      <c r="C24" s="59" t="s">
        <v>26</v>
      </c>
      <c r="D24" s="59" t="s">
        <v>27</v>
      </c>
      <c r="E24" s="59" t="s">
        <v>28</v>
      </c>
      <c r="F24" s="59" t="s">
        <v>29</v>
      </c>
      <c r="G24" s="59" t="s">
        <v>30</v>
      </c>
      <c r="H24" s="59"/>
      <c r="I24" s="59" t="s">
        <v>31</v>
      </c>
    </row>
    <row r="25" spans="1:9" s="60" customFormat="1" ht="13.5" customHeight="1" thickBot="1">
      <c r="A25" s="61">
        <v>1</v>
      </c>
      <c r="B25" s="62">
        <v>2</v>
      </c>
      <c r="C25" s="62">
        <v>3</v>
      </c>
      <c r="D25" s="63">
        <v>4</v>
      </c>
      <c r="E25" s="62">
        <v>5</v>
      </c>
      <c r="F25" s="62">
        <v>6</v>
      </c>
      <c r="G25" s="62">
        <v>7</v>
      </c>
      <c r="H25" s="62">
        <v>8</v>
      </c>
      <c r="I25" s="64">
        <v>9</v>
      </c>
    </row>
    <row r="26" spans="1:9" s="44" customFormat="1">
      <c r="A26" s="65" t="s">
        <v>32</v>
      </c>
      <c r="B26" s="65"/>
      <c r="C26" s="65"/>
      <c r="D26" s="65"/>
      <c r="E26" s="65"/>
      <c r="F26" s="65"/>
    </row>
    <row r="27" spans="1:9" s="44" customFormat="1"/>
  </sheetData>
  <mergeCells count="26"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  <mergeCell ref="A11:E11"/>
    <mergeCell ref="A12:E12"/>
    <mergeCell ref="F12:F13"/>
    <mergeCell ref="A13:E13"/>
    <mergeCell ref="A14:E14"/>
    <mergeCell ref="F14:F15"/>
    <mergeCell ref="A15:E15"/>
    <mergeCell ref="A1:G1"/>
    <mergeCell ref="A3:G3"/>
    <mergeCell ref="D4:E4"/>
    <mergeCell ref="A6:E6"/>
    <mergeCell ref="G6:I6"/>
    <mergeCell ref="A8:E8"/>
    <mergeCell ref="G8:I11"/>
    <mergeCell ref="A9:E9"/>
    <mergeCell ref="F9:F10"/>
    <mergeCell ref="A10:E10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L34"/>
  <sheetViews>
    <sheetView workbookViewId="0">
      <selection activeCell="O22" sqref="O22"/>
    </sheetView>
  </sheetViews>
  <sheetFormatPr defaultColWidth="9.33203125" defaultRowHeight="11.25" customHeight="1"/>
  <cols>
    <col min="1" max="1" width="42" style="67" customWidth="1"/>
    <col min="2" max="2" width="6.33203125" style="68" customWidth="1"/>
    <col min="3" max="3" width="10.5" style="69" customWidth="1"/>
    <col min="4" max="4" width="19.1640625" style="70" customWidth="1"/>
    <col min="5" max="5" width="20.83203125" style="70" customWidth="1"/>
    <col min="6" max="6" width="9.33203125" style="66" hidden="1" customWidth="1"/>
    <col min="7" max="7" width="9.33203125" style="71" hidden="1" customWidth="1"/>
    <col min="8" max="9" width="9.33203125" style="66" hidden="1" customWidth="1"/>
    <col min="10" max="11" width="9.33203125" style="71" hidden="1" customWidth="1"/>
    <col min="12" max="16384" width="9.33203125" style="66"/>
  </cols>
  <sheetData>
    <row r="2" spans="1:12" s="72" customFormat="1" ht="67.5" customHeight="1">
      <c r="A2" s="73" t="s">
        <v>33</v>
      </c>
      <c r="B2" s="74" t="s">
        <v>34</v>
      </c>
      <c r="C2" s="75" t="s">
        <v>140</v>
      </c>
      <c r="D2" s="76" t="s">
        <v>36</v>
      </c>
      <c r="E2" s="77" t="s">
        <v>37</v>
      </c>
      <c r="G2" s="78"/>
      <c r="J2" s="78"/>
      <c r="K2" s="78"/>
    </row>
    <row r="3" spans="1:12" s="79" customFormat="1" ht="11.25" customHeight="1">
      <c r="A3" s="80" t="s">
        <v>38</v>
      </c>
      <c r="B3" s="81" t="s">
        <v>39</v>
      </c>
      <c r="C3" s="82">
        <v>1</v>
      </c>
      <c r="D3" s="82">
        <v>2</v>
      </c>
      <c r="E3" s="82">
        <v>3</v>
      </c>
      <c r="G3" s="83"/>
      <c r="J3" s="83"/>
      <c r="K3" s="83"/>
    </row>
    <row r="4" spans="1:12" ht="55.5" customHeight="1">
      <c r="A4" s="84" t="s">
        <v>40</v>
      </c>
      <c r="B4" s="81" t="s">
        <v>41</v>
      </c>
      <c r="C4" s="85">
        <v>53625</v>
      </c>
      <c r="D4" s="86">
        <v>214192.5</v>
      </c>
      <c r="E4" s="86">
        <v>3994.2657342657344</v>
      </c>
      <c r="F4" s="66" t="e">
        <f>[1]Dodatok1!#REF!</f>
        <v>#REF!</v>
      </c>
      <c r="G4" s="87" t="e">
        <f t="shared" ref="G4:G15" si="0">F4-C4</f>
        <v>#REF!</v>
      </c>
      <c r="H4" s="69">
        <f>SUM(C5:C15)</f>
        <v>42326</v>
      </c>
      <c r="I4" s="70">
        <f>SUM(D5:D17)</f>
        <v>214192.5</v>
      </c>
      <c r="J4" s="87">
        <f>H4-C4</f>
        <v>-11299</v>
      </c>
      <c r="K4" s="88">
        <f>I4-D4</f>
        <v>0</v>
      </c>
      <c r="L4" s="89"/>
    </row>
    <row r="5" spans="1:12" ht="12.75" customHeight="1">
      <c r="A5" s="84" t="s">
        <v>42</v>
      </c>
      <c r="B5" s="81" t="s">
        <v>43</v>
      </c>
      <c r="C5" s="85">
        <v>10</v>
      </c>
      <c r="D5" s="86">
        <v>6.3</v>
      </c>
      <c r="E5" s="86">
        <v>630</v>
      </c>
      <c r="F5" s="66" t="e">
        <f>[1]Dodatok1!#REF!</f>
        <v>#REF!</v>
      </c>
      <c r="G5" s="87" t="e">
        <f t="shared" si="0"/>
        <v>#REF!</v>
      </c>
      <c r="L5" s="89"/>
    </row>
    <row r="6" spans="1:12" ht="12.75" customHeight="1">
      <c r="A6" s="84" t="s">
        <v>44</v>
      </c>
      <c r="B6" s="81" t="s">
        <v>45</v>
      </c>
      <c r="C6" s="85">
        <v>0</v>
      </c>
      <c r="D6" s="86">
        <v>0</v>
      </c>
      <c r="E6" s="86"/>
      <c r="F6" s="66" t="e">
        <f>[1]Dodatok1!#REF!</f>
        <v>#REF!</v>
      </c>
      <c r="G6" s="87" t="e">
        <f t="shared" si="0"/>
        <v>#REF!</v>
      </c>
      <c r="L6" s="89"/>
    </row>
    <row r="7" spans="1:12" ht="12.75" customHeight="1">
      <c r="A7" s="84" t="s">
        <v>46</v>
      </c>
      <c r="B7" s="81" t="s">
        <v>47</v>
      </c>
      <c r="C7" s="85">
        <v>61</v>
      </c>
      <c r="D7" s="86">
        <v>63.9</v>
      </c>
      <c r="E7" s="86">
        <v>1047.5409836065573</v>
      </c>
      <c r="F7" s="66" t="e">
        <f>[1]Dodatok1!#REF!</f>
        <v>#REF!</v>
      </c>
      <c r="G7" s="87" t="e">
        <f t="shared" si="0"/>
        <v>#REF!</v>
      </c>
      <c r="L7" s="89"/>
    </row>
    <row r="8" spans="1:12" ht="12.75" customHeight="1">
      <c r="A8" s="84" t="s">
        <v>48</v>
      </c>
      <c r="B8" s="81" t="s">
        <v>49</v>
      </c>
      <c r="C8" s="85">
        <v>8</v>
      </c>
      <c r="D8" s="86">
        <v>9.4</v>
      </c>
      <c r="E8" s="86">
        <v>1175</v>
      </c>
      <c r="F8" s="66" t="e">
        <f>[1]Dodatok1!#REF!</f>
        <v>#REF!</v>
      </c>
      <c r="G8" s="87" t="e">
        <f t="shared" si="0"/>
        <v>#REF!</v>
      </c>
      <c r="L8" s="89"/>
    </row>
    <row r="9" spans="1:12" ht="12.75" customHeight="1">
      <c r="A9" s="84" t="s">
        <v>50</v>
      </c>
      <c r="B9" s="81" t="s">
        <v>51</v>
      </c>
      <c r="C9" s="85">
        <v>185</v>
      </c>
      <c r="D9" s="86">
        <v>233</v>
      </c>
      <c r="E9" s="86">
        <v>1259.4594594594594</v>
      </c>
      <c r="F9" s="66" t="e">
        <f>[1]Dodatok1!#REF!</f>
        <v>#REF!</v>
      </c>
      <c r="G9" s="87" t="e">
        <f t="shared" si="0"/>
        <v>#REF!</v>
      </c>
      <c r="L9" s="89"/>
    </row>
    <row r="10" spans="1:12" ht="12.75" customHeight="1">
      <c r="A10" s="84" t="s">
        <v>52</v>
      </c>
      <c r="B10" s="81" t="s">
        <v>53</v>
      </c>
      <c r="C10" s="85">
        <v>18</v>
      </c>
      <c r="D10" s="86">
        <v>24.1</v>
      </c>
      <c r="E10" s="86">
        <v>1338.8888888888889</v>
      </c>
      <c r="F10" s="66" t="e">
        <f>[1]Dodatok1!#REF!</f>
        <v>#REF!</v>
      </c>
      <c r="G10" s="87" t="e">
        <f t="shared" si="0"/>
        <v>#REF!</v>
      </c>
      <c r="L10" s="89"/>
    </row>
    <row r="11" spans="1:12" ht="12.75" customHeight="1">
      <c r="A11" s="84" t="s">
        <v>54</v>
      </c>
      <c r="B11" s="81" t="s">
        <v>55</v>
      </c>
      <c r="C11" s="85">
        <v>9</v>
      </c>
      <c r="D11" s="86">
        <v>13</v>
      </c>
      <c r="E11" s="86">
        <v>1444.4444444444443</v>
      </c>
      <c r="F11" s="66" t="e">
        <f>[1]Dodatok1!#REF!</f>
        <v>#REF!</v>
      </c>
      <c r="G11" s="87" t="e">
        <f t="shared" si="0"/>
        <v>#REF!</v>
      </c>
      <c r="L11" s="89"/>
    </row>
    <row r="12" spans="1:12" ht="12.75" customHeight="1">
      <c r="A12" s="84" t="s">
        <v>56</v>
      </c>
      <c r="B12" s="81" t="s">
        <v>57</v>
      </c>
      <c r="C12" s="85">
        <v>21</v>
      </c>
      <c r="D12" s="86">
        <v>34.6</v>
      </c>
      <c r="E12" s="86">
        <v>1647.6190476190477</v>
      </c>
      <c r="F12" s="66" t="e">
        <f>[1]Dodatok1!#REF!</f>
        <v>#REF!</v>
      </c>
      <c r="G12" s="87" t="e">
        <f t="shared" si="0"/>
        <v>#REF!</v>
      </c>
      <c r="L12" s="89"/>
    </row>
    <row r="13" spans="1:12" ht="12.75" customHeight="1">
      <c r="A13" s="84" t="s">
        <v>58</v>
      </c>
      <c r="B13" s="81" t="s">
        <v>59</v>
      </c>
      <c r="C13" s="85">
        <v>28956</v>
      </c>
      <c r="D13" s="86">
        <v>75163.5</v>
      </c>
      <c r="E13" s="86">
        <v>2595.7832573559886</v>
      </c>
      <c r="F13" s="66" t="e">
        <f>[1]Dodatok1!#REF!</f>
        <v>#REF!</v>
      </c>
      <c r="G13" s="87" t="e">
        <f t="shared" si="0"/>
        <v>#REF!</v>
      </c>
      <c r="L13" s="89"/>
    </row>
    <row r="14" spans="1:12" ht="12.75" customHeight="1">
      <c r="A14" s="84" t="s">
        <v>60</v>
      </c>
      <c r="B14" s="81" t="s">
        <v>61</v>
      </c>
      <c r="C14" s="85">
        <v>7399</v>
      </c>
      <c r="D14" s="86">
        <v>25698</v>
      </c>
      <c r="E14" s="86">
        <v>3473.1720502770645</v>
      </c>
      <c r="F14" s="66" t="e">
        <f>[1]Dodatok1!#REF!</f>
        <v>#REF!</v>
      </c>
      <c r="G14" s="87" t="e">
        <f t="shared" si="0"/>
        <v>#REF!</v>
      </c>
      <c r="L14" s="89"/>
    </row>
    <row r="15" spans="1:12" ht="12.75" customHeight="1">
      <c r="A15" s="84" t="s">
        <v>62</v>
      </c>
      <c r="B15" s="81" t="s">
        <v>63</v>
      </c>
      <c r="C15" s="85">
        <v>5659</v>
      </c>
      <c r="D15" s="86">
        <v>25338.400000000001</v>
      </c>
      <c r="E15" s="86">
        <v>4477.5402014490192</v>
      </c>
      <c r="F15" s="66" t="e">
        <f>[1]Dodatok1!#REF!</f>
        <v>#REF!</v>
      </c>
      <c r="G15" s="87" t="e">
        <f t="shared" si="0"/>
        <v>#REF!</v>
      </c>
      <c r="L15" s="89"/>
    </row>
    <row r="16" spans="1:12" ht="12.75" customHeight="1">
      <c r="A16" s="84" t="s">
        <v>64</v>
      </c>
      <c r="B16" s="81" t="s">
        <v>65</v>
      </c>
      <c r="C16" s="85">
        <v>9518</v>
      </c>
      <c r="D16" s="86">
        <v>62829.9</v>
      </c>
      <c r="E16" s="86">
        <v>6601.166211388947</v>
      </c>
      <c r="G16" s="87"/>
      <c r="L16" s="89"/>
    </row>
    <row r="17" spans="1:12" ht="12.75" customHeight="1">
      <c r="A17" s="84" t="s">
        <v>66</v>
      </c>
      <c r="B17" s="90" t="s">
        <v>67</v>
      </c>
      <c r="C17" s="85">
        <v>1781</v>
      </c>
      <c r="D17" s="86">
        <v>24778.400000000001</v>
      </c>
      <c r="E17" s="86">
        <v>13912.63335204941</v>
      </c>
      <c r="F17" s="66" t="e">
        <f>[1]Dodatok1!#REF!</f>
        <v>#REF!</v>
      </c>
      <c r="G17" s="87" t="e">
        <f t="shared" ref="G17:G26" si="1">F17-C17</f>
        <v>#REF!</v>
      </c>
      <c r="L17" s="89"/>
    </row>
    <row r="18" spans="1:12" ht="45.75" customHeight="1">
      <c r="A18" s="84" t="s">
        <v>68</v>
      </c>
      <c r="B18" s="90" t="s">
        <v>69</v>
      </c>
      <c r="C18" s="85">
        <v>35460</v>
      </c>
      <c r="D18" s="86">
        <v>156649.60000000001</v>
      </c>
      <c r="E18" s="86">
        <v>4417.6424139875917</v>
      </c>
      <c r="F18" s="69" t="e">
        <f>'[2]Dodatok 2'!#REF!</f>
        <v>#REF!</v>
      </c>
      <c r="G18" s="87" t="e">
        <f t="shared" si="1"/>
        <v>#REF!</v>
      </c>
      <c r="H18" s="69">
        <f>SUM(C18:C23)</f>
        <v>53625</v>
      </c>
      <c r="I18" s="70">
        <f>SUM(D18:D23)</f>
        <v>214192.5</v>
      </c>
      <c r="J18" s="87">
        <f>H18-C4</f>
        <v>0</v>
      </c>
      <c r="K18" s="88">
        <f>I18-D4</f>
        <v>0</v>
      </c>
      <c r="L18" s="89"/>
    </row>
    <row r="19" spans="1:12" ht="14.25" customHeight="1">
      <c r="A19" s="84" t="s">
        <v>70</v>
      </c>
      <c r="B19" s="90" t="s">
        <v>71</v>
      </c>
      <c r="C19" s="85">
        <v>14963</v>
      </c>
      <c r="D19" s="86">
        <v>46606.6</v>
      </c>
      <c r="E19" s="86">
        <v>3114.7898148766958</v>
      </c>
      <c r="F19" s="69" t="e">
        <f>'[2]Dodatok 2'!#REF!</f>
        <v>#REF!</v>
      </c>
      <c r="G19" s="87" t="e">
        <f t="shared" si="1"/>
        <v>#REF!</v>
      </c>
      <c r="L19" s="89"/>
    </row>
    <row r="20" spans="1:12" ht="14.25" customHeight="1">
      <c r="A20" s="84" t="s">
        <v>72</v>
      </c>
      <c r="B20" s="90" t="s">
        <v>73</v>
      </c>
      <c r="C20" s="85">
        <v>2010</v>
      </c>
      <c r="D20" s="86">
        <v>5080.3</v>
      </c>
      <c r="E20" s="86">
        <v>2527.5124378109454</v>
      </c>
      <c r="F20" s="69" t="e">
        <f>'[2]Dodatok 2'!#REF!</f>
        <v>#REF!</v>
      </c>
      <c r="G20" s="87" t="e">
        <f t="shared" si="1"/>
        <v>#REF!</v>
      </c>
      <c r="L20" s="89"/>
    </row>
    <row r="21" spans="1:12" ht="14.25" customHeight="1">
      <c r="A21" s="84" t="s">
        <v>74</v>
      </c>
      <c r="B21" s="90" t="s">
        <v>75</v>
      </c>
      <c r="C21" s="85">
        <v>943</v>
      </c>
      <c r="D21" s="86">
        <v>4102.7</v>
      </c>
      <c r="E21" s="86">
        <v>4350.6892895015908</v>
      </c>
      <c r="F21" s="69" t="e">
        <f>'[2]Dodatok 2'!#REF!</f>
        <v>#REF!</v>
      </c>
      <c r="G21" s="87" t="e">
        <f t="shared" si="1"/>
        <v>#REF!</v>
      </c>
      <c r="L21" s="89"/>
    </row>
    <row r="22" spans="1:12" ht="14.25" customHeight="1">
      <c r="A22" s="84" t="s">
        <v>76</v>
      </c>
      <c r="B22" s="90" t="s">
        <v>77</v>
      </c>
      <c r="C22" s="85">
        <v>238</v>
      </c>
      <c r="D22" s="86">
        <v>500.4</v>
      </c>
      <c r="E22" s="86">
        <v>2102.5210084033615</v>
      </c>
      <c r="F22" s="69" t="e">
        <f>'[2]Dodatok 2'!#REF!</f>
        <v>#REF!</v>
      </c>
      <c r="G22" s="87" t="e">
        <f t="shared" si="1"/>
        <v>#REF!</v>
      </c>
      <c r="L22" s="89"/>
    </row>
    <row r="23" spans="1:12" ht="14.25" customHeight="1">
      <c r="A23" s="84" t="s">
        <v>78</v>
      </c>
      <c r="B23" s="90" t="s">
        <v>79</v>
      </c>
      <c r="C23" s="85">
        <v>11</v>
      </c>
      <c r="D23" s="86">
        <v>1252.9000000000001</v>
      </c>
      <c r="E23" s="86">
        <v>113900</v>
      </c>
      <c r="F23" s="69" t="e">
        <f>'[2]Dodatok 2'!#REF!</f>
        <v>#REF!</v>
      </c>
      <c r="G23" s="87" t="e">
        <f t="shared" si="1"/>
        <v>#REF!</v>
      </c>
      <c r="L23" s="89"/>
    </row>
    <row r="24" spans="1:12" ht="42.75" customHeight="1">
      <c r="A24" s="84" t="s">
        <v>80</v>
      </c>
      <c r="B24" s="90" t="s">
        <v>81</v>
      </c>
      <c r="C24" s="85">
        <v>316</v>
      </c>
      <c r="D24" s="86">
        <v>392.3</v>
      </c>
      <c r="E24" s="86">
        <v>1241.4556962025317</v>
      </c>
      <c r="F24" s="69" t="e">
        <f>'[3]Dodatok 3'!#REF!</f>
        <v>#REF!</v>
      </c>
      <c r="G24" s="87" t="e">
        <f t="shared" si="1"/>
        <v>#REF!</v>
      </c>
      <c r="H24" s="69">
        <f>SUM(C24:C26)</f>
        <v>53625</v>
      </c>
      <c r="I24" s="70">
        <f>SUM(D24:D26)</f>
        <v>214192.5</v>
      </c>
      <c r="J24" s="87">
        <f>H24-C4</f>
        <v>0</v>
      </c>
      <c r="K24" s="88">
        <f>I24-D4</f>
        <v>0</v>
      </c>
      <c r="L24" s="89"/>
    </row>
    <row r="25" spans="1:12" ht="11.25" customHeight="1">
      <c r="A25" s="84" t="s">
        <v>82</v>
      </c>
      <c r="B25" s="90" t="s">
        <v>83</v>
      </c>
      <c r="C25" s="85">
        <v>6483</v>
      </c>
      <c r="D25" s="86">
        <v>13568.9</v>
      </c>
      <c r="E25" s="86">
        <v>2092.9970692580596</v>
      </c>
      <c r="F25" s="69" t="e">
        <f>'[3]Dodatok 3'!#REF!</f>
        <v>#REF!</v>
      </c>
      <c r="G25" s="87" t="e">
        <f t="shared" si="1"/>
        <v>#REF!</v>
      </c>
      <c r="L25" s="89"/>
    </row>
    <row r="26" spans="1:12" ht="11.25" customHeight="1">
      <c r="A26" s="84" t="s">
        <v>84</v>
      </c>
      <c r="B26" s="90" t="s">
        <v>85</v>
      </c>
      <c r="C26" s="85">
        <v>46826</v>
      </c>
      <c r="D26" s="86">
        <v>200231.3</v>
      </c>
      <c r="E26" s="86">
        <v>4276.0709862042459</v>
      </c>
      <c r="F26" s="69" t="e">
        <f>'[3]Dodatok 3'!#REF!</f>
        <v>#REF!</v>
      </c>
      <c r="G26" s="87" t="e">
        <f t="shared" si="1"/>
        <v>#REF!</v>
      </c>
      <c r="L26" s="89"/>
    </row>
    <row r="27" spans="1:12" s="93" customFormat="1" ht="22.5" customHeight="1">
      <c r="A27" s="84" t="s">
        <v>141</v>
      </c>
      <c r="B27" s="90" t="s">
        <v>87</v>
      </c>
      <c r="C27" s="85">
        <v>0</v>
      </c>
      <c r="D27" s="86">
        <v>0</v>
      </c>
      <c r="E27" s="86">
        <v>0</v>
      </c>
      <c r="F27" s="91"/>
      <c r="G27" s="91"/>
      <c r="L27" s="66"/>
    </row>
    <row r="28" spans="1:12" ht="22.5" customHeight="1">
      <c r="A28" s="84" t="s">
        <v>88</v>
      </c>
      <c r="B28" s="90" t="s">
        <v>89</v>
      </c>
      <c r="C28" s="85">
        <v>0</v>
      </c>
      <c r="D28" s="86">
        <v>0</v>
      </c>
      <c r="E28" s="86">
        <v>0</v>
      </c>
    </row>
    <row r="29" spans="1:12" s="93" customFormat="1" ht="6.75" customHeight="1">
      <c r="A29" s="94"/>
      <c r="B29" s="95"/>
      <c r="C29" s="96"/>
      <c r="D29" s="97"/>
      <c r="E29" s="97"/>
    </row>
    <row r="30" spans="1:12" ht="11.25" customHeight="1">
      <c r="A30" s="98" t="s">
        <v>90</v>
      </c>
      <c r="B30" s="98"/>
      <c r="C30" s="98"/>
      <c r="D30" s="98"/>
      <c r="E30" s="98"/>
      <c r="G30" s="66"/>
      <c r="H30" s="71"/>
      <c r="I30" s="71"/>
      <c r="J30" s="66"/>
      <c r="K30" s="66"/>
    </row>
    <row r="31" spans="1:12" ht="11.25" customHeight="1">
      <c r="A31" s="98"/>
      <c r="B31" s="98"/>
      <c r="C31" s="98"/>
      <c r="D31" s="98"/>
      <c r="E31" s="98"/>
      <c r="G31" s="66"/>
      <c r="H31" s="71"/>
      <c r="I31" s="71"/>
      <c r="J31" s="66"/>
      <c r="K31" s="66"/>
    </row>
    <row r="32" spans="1:12" ht="40.5" customHeight="1">
      <c r="A32" s="99" t="s">
        <v>91</v>
      </c>
      <c r="B32" s="99"/>
      <c r="C32" s="99"/>
      <c r="D32" s="99" t="s">
        <v>92</v>
      </c>
      <c r="E32" s="99"/>
      <c r="F32" s="99"/>
      <c r="G32" s="99"/>
    </row>
    <row r="34" spans="1:3" ht="22.5" customHeight="1">
      <c r="A34" s="99" t="s">
        <v>93</v>
      </c>
      <c r="B34" s="99"/>
      <c r="C34" s="99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workbookViewId="0">
      <selection activeCell="C9" sqref="C9"/>
    </sheetView>
  </sheetViews>
  <sheetFormatPr defaultColWidth="9.33203125" defaultRowHeight="12.75"/>
  <cols>
    <col min="3" max="3" width="12" customWidth="1"/>
    <col min="6" max="6" width="12.6640625" customWidth="1"/>
  </cols>
  <sheetData>
    <row r="2" spans="2:7">
      <c r="B2" s="2" t="s">
        <v>94</v>
      </c>
      <c r="G2" s="2" t="s">
        <v>95</v>
      </c>
    </row>
    <row r="3" spans="2:7">
      <c r="B3" s="2" t="s">
        <v>41</v>
      </c>
      <c r="C3" s="85">
        <f>'5pf (раб)'!C4</f>
        <v>53625</v>
      </c>
      <c r="D3" s="2" t="s">
        <v>96</v>
      </c>
      <c r="E3" s="2" t="s">
        <v>97</v>
      </c>
      <c r="F3" s="85">
        <f>SUM('5pf (раб)'!C5:C17)</f>
        <v>53625</v>
      </c>
      <c r="G3" t="str">
        <f>IF(F3=C3,"+","-")</f>
        <v>+</v>
      </c>
    </row>
    <row r="4" spans="2:7">
      <c r="B4" s="2" t="s">
        <v>41</v>
      </c>
      <c r="C4" s="85">
        <f>'5pf (раб)'!C4</f>
        <v>53625</v>
      </c>
      <c r="D4" s="2" t="s">
        <v>96</v>
      </c>
      <c r="E4" s="2" t="s">
        <v>98</v>
      </c>
      <c r="F4" s="85">
        <f>SUM('5pf (раб)'!C18:C23)</f>
        <v>53625</v>
      </c>
      <c r="G4" t="str">
        <f>IF(F4=C4,"+","-")</f>
        <v>+</v>
      </c>
    </row>
    <row r="5" spans="2:7">
      <c r="B5" s="2" t="s">
        <v>41</v>
      </c>
      <c r="C5" s="85">
        <f>'5pf (раб)'!C4</f>
        <v>53625</v>
      </c>
      <c r="D5" s="2" t="s">
        <v>96</v>
      </c>
      <c r="E5" s="2" t="s">
        <v>99</v>
      </c>
      <c r="F5" s="85">
        <f>SUM('5pf (раб)'!C24:C26)</f>
        <v>53625</v>
      </c>
      <c r="G5" t="str">
        <f>IF(F5=C5,"+","-")</f>
        <v>+</v>
      </c>
    </row>
    <row r="6" spans="2:7">
      <c r="B6" s="2" t="s">
        <v>41</v>
      </c>
      <c r="C6" s="85">
        <f>'5pf (раб)'!C4</f>
        <v>53625</v>
      </c>
      <c r="D6" s="2" t="s">
        <v>100</v>
      </c>
      <c r="E6" s="2" t="s">
        <v>87</v>
      </c>
      <c r="F6" s="85">
        <f>'5pf (раб)'!C27</f>
        <v>0</v>
      </c>
      <c r="G6" t="str">
        <f>IF(F6&lt;=C6,"+","-")</f>
        <v>+</v>
      </c>
    </row>
    <row r="8" spans="2:7">
      <c r="B8" s="2" t="s">
        <v>102</v>
      </c>
    </row>
    <row r="9" spans="2:7">
      <c r="B9" s="2" t="s">
        <v>41</v>
      </c>
      <c r="C9" s="86">
        <f>'5pf (раб)'!D4</f>
        <v>214192.5</v>
      </c>
      <c r="D9" s="2" t="s">
        <v>96</v>
      </c>
      <c r="E9" s="2" t="s">
        <v>97</v>
      </c>
      <c r="F9" s="86">
        <f>SUM('5pf (раб)'!D5:D17)</f>
        <v>214192.5</v>
      </c>
      <c r="G9" t="str">
        <f>IF(F9=C9,"+","-")</f>
        <v>+</v>
      </c>
    </row>
    <row r="10" spans="2:7">
      <c r="B10" s="2" t="s">
        <v>41</v>
      </c>
      <c r="C10" s="86">
        <f>'5pf (раб)'!D4</f>
        <v>214192.5</v>
      </c>
      <c r="D10" s="2" t="s">
        <v>96</v>
      </c>
      <c r="E10" s="2" t="s">
        <v>98</v>
      </c>
      <c r="F10" s="86">
        <f>SUM('5pf (раб)'!D18:D23)</f>
        <v>214192.5</v>
      </c>
      <c r="G10" t="str">
        <f>IF(F10=C10,"+","-")</f>
        <v>+</v>
      </c>
    </row>
    <row r="11" spans="2:7">
      <c r="B11" s="2" t="s">
        <v>41</v>
      </c>
      <c r="C11" s="86">
        <f>'5pf (раб)'!D4</f>
        <v>214192.5</v>
      </c>
      <c r="D11" s="2" t="s">
        <v>96</v>
      </c>
      <c r="E11" s="2" t="s">
        <v>99</v>
      </c>
      <c r="F11" s="86">
        <f>SUM('5pf (раб)'!D24:D26)</f>
        <v>214192.5</v>
      </c>
      <c r="G11" t="str">
        <f>IF(F11=C11,"+","-")</f>
        <v>+</v>
      </c>
    </row>
    <row r="12" spans="2:7">
      <c r="B12" s="2" t="s">
        <v>41</v>
      </c>
      <c r="C12" s="86">
        <f>'5pf (раб)'!D4</f>
        <v>214192.5</v>
      </c>
      <c r="D12" s="2" t="s">
        <v>100</v>
      </c>
      <c r="E12" s="2" t="s">
        <v>87</v>
      </c>
      <c r="F12" s="86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workbookViewId="0">
      <selection activeCell="F24" sqref="F24"/>
    </sheetView>
  </sheetViews>
  <sheetFormatPr defaultColWidth="9.33203125" defaultRowHeight="11.25" customHeight="1"/>
  <cols>
    <col min="1" max="1" width="4.33203125" style="93" customWidth="1"/>
    <col min="2" max="2" width="33" style="93" customWidth="1"/>
    <col min="3" max="3" width="11" style="93" customWidth="1"/>
    <col min="4" max="4" width="14.1640625" style="93" customWidth="1"/>
    <col min="5" max="5" width="10.33203125" style="93" customWidth="1"/>
    <col min="6" max="6" width="11" style="93" customWidth="1"/>
    <col min="7" max="7" width="14.1640625" style="93" customWidth="1"/>
    <col min="8" max="8" width="10.33203125" style="93" customWidth="1"/>
    <col min="9" max="9" width="11" style="93" customWidth="1"/>
    <col min="10" max="10" width="14.1640625" style="93" customWidth="1"/>
    <col min="11" max="11" width="10.33203125" style="93" customWidth="1"/>
    <col min="12" max="14" width="9.33203125" style="93"/>
    <col min="15" max="15" width="11.6640625" style="93" bestFit="1" customWidth="1"/>
    <col min="16" max="16" width="9.33203125" style="93"/>
    <col min="17" max="17" width="12.6640625" style="93" bestFit="1" customWidth="1"/>
    <col min="18" max="30" width="9.33203125" style="93"/>
    <col min="31" max="31" width="12.1640625" style="93" bestFit="1" customWidth="1"/>
    <col min="32" max="32" width="9.33203125" style="91"/>
    <col min="33" max="16384" width="9.33203125" style="93"/>
  </cols>
  <sheetData>
    <row r="1" spans="1:32" ht="11.25" customHeight="1">
      <c r="A1" s="100" t="s">
        <v>142</v>
      </c>
      <c r="B1" s="100"/>
      <c r="C1" s="100"/>
      <c r="D1" s="100"/>
      <c r="E1" s="100"/>
      <c r="F1" s="100"/>
      <c r="G1" s="101"/>
    </row>
    <row r="2" spans="1:32" ht="18" customHeight="1">
      <c r="A2" s="102" t="s">
        <v>104</v>
      </c>
      <c r="B2" s="102" t="s">
        <v>105</v>
      </c>
      <c r="C2" s="105" t="s">
        <v>106</v>
      </c>
      <c r="D2" s="106"/>
      <c r="E2" s="106"/>
      <c r="F2" s="105" t="s">
        <v>42</v>
      </c>
      <c r="G2" s="106"/>
      <c r="H2" s="106"/>
      <c r="I2" s="105" t="s">
        <v>44</v>
      </c>
      <c r="J2" s="106"/>
      <c r="K2" s="107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9"/>
    </row>
    <row r="3" spans="1:32" ht="28.5" customHeight="1">
      <c r="A3" s="104"/>
      <c r="B3" s="104"/>
      <c r="C3" s="102" t="s">
        <v>107</v>
      </c>
      <c r="D3" s="102" t="s">
        <v>108</v>
      </c>
      <c r="E3" s="102" t="s">
        <v>109</v>
      </c>
      <c r="F3" s="102" t="s">
        <v>107</v>
      </c>
      <c r="G3" s="102" t="s">
        <v>108</v>
      </c>
      <c r="H3" s="102" t="s">
        <v>109</v>
      </c>
      <c r="I3" s="102" t="s">
        <v>107</v>
      </c>
      <c r="J3" s="102" t="s">
        <v>108</v>
      </c>
      <c r="K3" s="102" t="s">
        <v>109</v>
      </c>
      <c r="AF3" s="110"/>
    </row>
    <row r="4" spans="1:32" ht="36.75" customHeight="1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AF4" s="110"/>
    </row>
    <row r="5" spans="1:32" ht="11.25" customHeight="1">
      <c r="A5" s="111" t="s">
        <v>110</v>
      </c>
      <c r="B5" s="111" t="s">
        <v>111</v>
      </c>
      <c r="C5" s="112">
        <v>22824</v>
      </c>
      <c r="D5" s="113">
        <v>101401.1</v>
      </c>
      <c r="E5" s="114">
        <v>4442.7</v>
      </c>
      <c r="F5" s="112">
        <v>0</v>
      </c>
      <c r="G5" s="113">
        <v>0</v>
      </c>
      <c r="H5" s="113">
        <v>0</v>
      </c>
      <c r="I5" s="112">
        <v>0</v>
      </c>
      <c r="J5" s="113">
        <v>0</v>
      </c>
      <c r="K5" s="113">
        <v>0</v>
      </c>
      <c r="AF5" s="115"/>
    </row>
    <row r="6" spans="1:32" ht="11.25" customHeight="1">
      <c r="A6" s="111" t="s">
        <v>112</v>
      </c>
      <c r="B6" s="111" t="s">
        <v>113</v>
      </c>
      <c r="C6" s="112">
        <v>2264</v>
      </c>
      <c r="D6" s="113">
        <v>8541.9</v>
      </c>
      <c r="E6" s="114">
        <v>3772.9</v>
      </c>
      <c r="F6" s="112">
        <v>0</v>
      </c>
      <c r="G6" s="113">
        <v>0</v>
      </c>
      <c r="H6" s="113">
        <v>0</v>
      </c>
      <c r="I6" s="112">
        <v>0</v>
      </c>
      <c r="J6" s="113">
        <v>0</v>
      </c>
      <c r="K6" s="113">
        <v>0</v>
      </c>
      <c r="AF6" s="115"/>
    </row>
    <row r="7" spans="1:32" ht="11.25" customHeight="1">
      <c r="A7" s="111" t="s">
        <v>114</v>
      </c>
      <c r="B7" s="111" t="s">
        <v>115</v>
      </c>
      <c r="C7" s="112">
        <v>3099</v>
      </c>
      <c r="D7" s="113">
        <v>11584.2</v>
      </c>
      <c r="E7" s="114">
        <v>3738.1</v>
      </c>
      <c r="F7" s="112">
        <v>0</v>
      </c>
      <c r="G7" s="113">
        <v>0</v>
      </c>
      <c r="H7" s="113">
        <v>0</v>
      </c>
      <c r="I7" s="112">
        <v>0</v>
      </c>
      <c r="J7" s="113">
        <v>0</v>
      </c>
      <c r="K7" s="113">
        <v>0</v>
      </c>
      <c r="AF7" s="115"/>
    </row>
    <row r="8" spans="1:32" ht="11.25" customHeight="1">
      <c r="A8" s="111" t="s">
        <v>116</v>
      </c>
      <c r="B8" s="111" t="s">
        <v>117</v>
      </c>
      <c r="C8" s="112">
        <v>3456</v>
      </c>
      <c r="D8" s="113">
        <v>12050.1</v>
      </c>
      <c r="E8" s="114">
        <v>3486.7</v>
      </c>
      <c r="F8" s="112">
        <v>4</v>
      </c>
      <c r="G8" s="113">
        <v>3.1</v>
      </c>
      <c r="H8" s="113">
        <v>784.9</v>
      </c>
      <c r="I8" s="112">
        <v>0</v>
      </c>
      <c r="J8" s="113">
        <v>0</v>
      </c>
      <c r="K8" s="113">
        <v>0</v>
      </c>
      <c r="AF8" s="115"/>
    </row>
    <row r="9" spans="1:32" ht="11.25" customHeight="1">
      <c r="A9" s="111" t="s">
        <v>118</v>
      </c>
      <c r="B9" s="111" t="s">
        <v>119</v>
      </c>
      <c r="C9" s="112">
        <v>5602</v>
      </c>
      <c r="D9" s="113">
        <v>20160</v>
      </c>
      <c r="E9" s="114">
        <v>3598.7</v>
      </c>
      <c r="F9" s="112">
        <v>6</v>
      </c>
      <c r="G9" s="113">
        <v>3.1</v>
      </c>
      <c r="H9" s="113">
        <v>523.29999999999995</v>
      </c>
      <c r="I9" s="112">
        <v>0</v>
      </c>
      <c r="J9" s="113">
        <v>0</v>
      </c>
      <c r="K9" s="113">
        <v>0</v>
      </c>
      <c r="AF9" s="115"/>
    </row>
    <row r="10" spans="1:32" ht="11.25" customHeight="1">
      <c r="A10" s="111" t="s">
        <v>120</v>
      </c>
      <c r="B10" s="111" t="s">
        <v>121</v>
      </c>
      <c r="C10" s="112">
        <v>3450</v>
      </c>
      <c r="D10" s="113">
        <v>13056.6</v>
      </c>
      <c r="E10" s="114">
        <v>3784.5</v>
      </c>
      <c r="F10" s="112">
        <v>0</v>
      </c>
      <c r="G10" s="113">
        <v>0</v>
      </c>
      <c r="H10" s="113">
        <v>0</v>
      </c>
      <c r="I10" s="112">
        <v>0</v>
      </c>
      <c r="J10" s="113">
        <v>0</v>
      </c>
      <c r="K10" s="113">
        <v>0</v>
      </c>
      <c r="AF10" s="115"/>
    </row>
    <row r="11" spans="1:32" ht="11.25" customHeight="1">
      <c r="A11" s="111" t="s">
        <v>122</v>
      </c>
      <c r="B11" s="111" t="s">
        <v>123</v>
      </c>
      <c r="C11" s="112">
        <v>5122</v>
      </c>
      <c r="D11" s="113">
        <v>18564.7</v>
      </c>
      <c r="E11" s="114">
        <v>3624.5</v>
      </c>
      <c r="F11" s="112">
        <v>0</v>
      </c>
      <c r="G11" s="113">
        <v>0</v>
      </c>
      <c r="H11" s="113">
        <v>0</v>
      </c>
      <c r="I11" s="112">
        <v>0</v>
      </c>
      <c r="J11" s="113">
        <v>0</v>
      </c>
      <c r="K11" s="113">
        <v>0</v>
      </c>
      <c r="AF11" s="115"/>
    </row>
    <row r="12" spans="1:32" ht="11.25" customHeight="1">
      <c r="A12" s="111" t="s">
        <v>124</v>
      </c>
      <c r="B12" s="111" t="s">
        <v>125</v>
      </c>
      <c r="C12" s="112">
        <v>7808</v>
      </c>
      <c r="D12" s="113">
        <v>28833.9</v>
      </c>
      <c r="E12" s="114">
        <v>3692.9</v>
      </c>
      <c r="F12" s="112">
        <v>0</v>
      </c>
      <c r="G12" s="113">
        <v>0</v>
      </c>
      <c r="H12" s="113">
        <v>0</v>
      </c>
      <c r="I12" s="112">
        <v>0</v>
      </c>
      <c r="J12" s="113">
        <v>0</v>
      </c>
      <c r="K12" s="113">
        <v>0</v>
      </c>
      <c r="AF12" s="115"/>
    </row>
    <row r="13" spans="1:32" ht="11.25" customHeight="1">
      <c r="A13" s="116" t="s">
        <v>126</v>
      </c>
      <c r="B13" s="117"/>
      <c r="C13" s="112">
        <v>53625</v>
      </c>
      <c r="D13" s="113">
        <v>214192.5</v>
      </c>
      <c r="E13" s="114">
        <v>3994.3</v>
      </c>
      <c r="F13" s="112">
        <v>10</v>
      </c>
      <c r="G13" s="113">
        <v>6.3</v>
      </c>
      <c r="H13" s="113">
        <v>627.9</v>
      </c>
      <c r="I13" s="112">
        <v>0</v>
      </c>
      <c r="J13" s="113">
        <v>0</v>
      </c>
      <c r="K13" s="113">
        <v>0</v>
      </c>
    </row>
    <row r="15" spans="1:32" ht="21" customHeight="1">
      <c r="A15" s="102" t="s">
        <v>104</v>
      </c>
      <c r="B15" s="102" t="s">
        <v>105</v>
      </c>
      <c r="C15" s="105" t="s">
        <v>46</v>
      </c>
      <c r="D15" s="106"/>
      <c r="E15" s="106"/>
      <c r="F15" s="105" t="s">
        <v>48</v>
      </c>
      <c r="G15" s="106"/>
      <c r="H15" s="106"/>
      <c r="I15" s="105" t="s">
        <v>50</v>
      </c>
      <c r="J15" s="106"/>
      <c r="K15" s="107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</row>
    <row r="16" spans="1:32" ht="12.75" customHeight="1">
      <c r="A16" s="104"/>
      <c r="B16" s="104"/>
      <c r="C16" s="102" t="s">
        <v>107</v>
      </c>
      <c r="D16" s="102" t="s">
        <v>108</v>
      </c>
      <c r="E16" s="102" t="s">
        <v>109</v>
      </c>
      <c r="F16" s="102" t="s">
        <v>107</v>
      </c>
      <c r="G16" s="102" t="s">
        <v>108</v>
      </c>
      <c r="H16" s="102" t="s">
        <v>109</v>
      </c>
      <c r="I16" s="102" t="s">
        <v>107</v>
      </c>
      <c r="J16" s="102" t="s">
        <v>108</v>
      </c>
      <c r="K16" s="102" t="s">
        <v>109</v>
      </c>
    </row>
    <row r="17" spans="1:28" ht="43.5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28" ht="11.25" customHeight="1">
      <c r="A18" s="111" t="s">
        <v>110</v>
      </c>
      <c r="B18" s="111" t="s">
        <v>111</v>
      </c>
      <c r="C18" s="112">
        <v>20</v>
      </c>
      <c r="D18" s="113">
        <v>21</v>
      </c>
      <c r="E18" s="113">
        <v>1048.2</v>
      </c>
      <c r="F18" s="112">
        <v>4</v>
      </c>
      <c r="G18" s="113">
        <v>4.7</v>
      </c>
      <c r="H18" s="113">
        <v>1170.3</v>
      </c>
      <c r="I18" s="112">
        <v>55</v>
      </c>
      <c r="J18" s="113">
        <v>69.3</v>
      </c>
      <c r="K18" s="113">
        <v>1259.5</v>
      </c>
    </row>
    <row r="19" spans="1:28" ht="11.25" customHeight="1">
      <c r="A19" s="111" t="s">
        <v>112</v>
      </c>
      <c r="B19" s="111" t="s">
        <v>113</v>
      </c>
      <c r="C19" s="112">
        <v>3</v>
      </c>
      <c r="D19" s="113">
        <v>3.1</v>
      </c>
      <c r="E19" s="113">
        <v>1046.5</v>
      </c>
      <c r="F19" s="112">
        <v>0</v>
      </c>
      <c r="G19" s="113">
        <v>0</v>
      </c>
      <c r="H19" s="113">
        <v>0</v>
      </c>
      <c r="I19" s="112">
        <v>16</v>
      </c>
      <c r="J19" s="113">
        <v>20.2</v>
      </c>
      <c r="K19" s="113">
        <v>1259.7</v>
      </c>
    </row>
    <row r="20" spans="1:28" ht="11.25" customHeight="1">
      <c r="A20" s="111" t="s">
        <v>114</v>
      </c>
      <c r="B20" s="111" t="s">
        <v>115</v>
      </c>
      <c r="C20" s="112">
        <v>1</v>
      </c>
      <c r="D20" s="113">
        <v>1</v>
      </c>
      <c r="E20" s="113">
        <v>1046.5</v>
      </c>
      <c r="F20" s="112">
        <v>2</v>
      </c>
      <c r="G20" s="113">
        <v>2.2999999999999998</v>
      </c>
      <c r="H20" s="113">
        <v>1150</v>
      </c>
      <c r="I20" s="112">
        <v>5</v>
      </c>
      <c r="J20" s="113">
        <v>6.3</v>
      </c>
      <c r="K20" s="113">
        <v>1260</v>
      </c>
    </row>
    <row r="21" spans="1:28" ht="11.25" customHeight="1">
      <c r="A21" s="111" t="s">
        <v>116</v>
      </c>
      <c r="B21" s="111" t="s">
        <v>117</v>
      </c>
      <c r="C21" s="112">
        <v>0</v>
      </c>
      <c r="D21" s="113">
        <v>0</v>
      </c>
      <c r="E21" s="113">
        <v>0</v>
      </c>
      <c r="F21" s="112">
        <v>2</v>
      </c>
      <c r="G21" s="113">
        <v>2.4</v>
      </c>
      <c r="H21" s="113">
        <v>1200</v>
      </c>
      <c r="I21" s="112">
        <v>12</v>
      </c>
      <c r="J21" s="113">
        <v>15.1</v>
      </c>
      <c r="K21" s="113">
        <v>1258.3</v>
      </c>
    </row>
    <row r="22" spans="1:28" ht="11.25" customHeight="1">
      <c r="A22" s="111" t="s">
        <v>118</v>
      </c>
      <c r="B22" s="111" t="s">
        <v>119</v>
      </c>
      <c r="C22" s="112">
        <v>14</v>
      </c>
      <c r="D22" s="113">
        <v>14.7</v>
      </c>
      <c r="E22" s="113">
        <v>1046.5</v>
      </c>
      <c r="F22" s="112">
        <v>0</v>
      </c>
      <c r="G22" s="113">
        <v>0</v>
      </c>
      <c r="H22" s="113">
        <v>0</v>
      </c>
      <c r="I22" s="112">
        <v>21</v>
      </c>
      <c r="J22" s="113">
        <v>26.5</v>
      </c>
      <c r="K22" s="113">
        <v>1259.5999999999999</v>
      </c>
    </row>
    <row r="23" spans="1:28" ht="11.25" customHeight="1">
      <c r="A23" s="111" t="s">
        <v>120</v>
      </c>
      <c r="B23" s="111" t="s">
        <v>121</v>
      </c>
      <c r="C23" s="112">
        <v>6</v>
      </c>
      <c r="D23" s="113">
        <v>6.3</v>
      </c>
      <c r="E23" s="113">
        <v>1046.5</v>
      </c>
      <c r="F23" s="112">
        <v>0</v>
      </c>
      <c r="G23" s="113">
        <v>0</v>
      </c>
      <c r="H23" s="113">
        <v>0</v>
      </c>
      <c r="I23" s="112">
        <v>17</v>
      </c>
      <c r="J23" s="113">
        <v>21.4</v>
      </c>
      <c r="K23" s="113">
        <v>1259</v>
      </c>
    </row>
    <row r="24" spans="1:28" ht="11.25" customHeight="1">
      <c r="A24" s="111" t="s">
        <v>122</v>
      </c>
      <c r="B24" s="111" t="s">
        <v>123</v>
      </c>
      <c r="C24" s="112">
        <v>12</v>
      </c>
      <c r="D24" s="113">
        <v>12.6</v>
      </c>
      <c r="E24" s="113">
        <v>1046.5</v>
      </c>
      <c r="F24" s="112">
        <v>0</v>
      </c>
      <c r="G24" s="113">
        <v>0</v>
      </c>
      <c r="H24" s="113">
        <v>0</v>
      </c>
      <c r="I24" s="112">
        <v>29</v>
      </c>
      <c r="J24" s="113">
        <v>36.5</v>
      </c>
      <c r="K24" s="113">
        <v>1259.5999999999999</v>
      </c>
    </row>
    <row r="25" spans="1:28" ht="11.25" customHeight="1">
      <c r="A25" s="111" t="s">
        <v>124</v>
      </c>
      <c r="B25" s="111" t="s">
        <v>125</v>
      </c>
      <c r="C25" s="112">
        <v>5</v>
      </c>
      <c r="D25" s="113">
        <v>5.2</v>
      </c>
      <c r="E25" s="113">
        <v>1046.5</v>
      </c>
      <c r="F25" s="112">
        <v>0</v>
      </c>
      <c r="G25" s="113">
        <v>0</v>
      </c>
      <c r="H25" s="113">
        <v>0</v>
      </c>
      <c r="I25" s="112">
        <v>30</v>
      </c>
      <c r="J25" s="113">
        <v>37.799999999999997</v>
      </c>
      <c r="K25" s="113">
        <v>1258.9000000000001</v>
      </c>
    </row>
    <row r="26" spans="1:28" ht="11.25" customHeight="1">
      <c r="A26" s="116" t="s">
        <v>126</v>
      </c>
      <c r="B26" s="117"/>
      <c r="C26" s="112">
        <v>61</v>
      </c>
      <c r="D26" s="113">
        <v>63.9</v>
      </c>
      <c r="E26" s="113">
        <v>1047</v>
      </c>
      <c r="F26" s="112">
        <v>8</v>
      </c>
      <c r="G26" s="113">
        <v>9.4</v>
      </c>
      <c r="H26" s="113">
        <v>1172.7</v>
      </c>
      <c r="I26" s="112">
        <v>185</v>
      </c>
      <c r="J26" s="113">
        <v>233</v>
      </c>
      <c r="K26" s="113">
        <v>1259.3</v>
      </c>
    </row>
    <row r="28" spans="1:28" ht="20.25" customHeight="1">
      <c r="A28" s="102" t="s">
        <v>104</v>
      </c>
      <c r="B28" s="102" t="s">
        <v>105</v>
      </c>
      <c r="C28" s="105" t="s">
        <v>52</v>
      </c>
      <c r="D28" s="106"/>
      <c r="E28" s="106"/>
      <c r="F28" s="105" t="s">
        <v>54</v>
      </c>
      <c r="G28" s="106"/>
      <c r="H28" s="106"/>
      <c r="I28" s="105" t="s">
        <v>56</v>
      </c>
      <c r="J28" s="106"/>
      <c r="K28" s="107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</row>
    <row r="29" spans="1:28" ht="12.75" customHeight="1">
      <c r="A29" s="104"/>
      <c r="B29" s="104"/>
      <c r="C29" s="102" t="s">
        <v>107</v>
      </c>
      <c r="D29" s="102" t="s">
        <v>108</v>
      </c>
      <c r="E29" s="102" t="s">
        <v>109</v>
      </c>
      <c r="F29" s="102" t="s">
        <v>107</v>
      </c>
      <c r="G29" s="102" t="s">
        <v>108</v>
      </c>
      <c r="H29" s="102" t="s">
        <v>109</v>
      </c>
      <c r="I29" s="102" t="s">
        <v>107</v>
      </c>
      <c r="J29" s="102" t="s">
        <v>108</v>
      </c>
      <c r="K29" s="102" t="s">
        <v>109</v>
      </c>
    </row>
    <row r="30" spans="1:28" ht="43.5" customHeight="1">
      <c r="A30" s="103"/>
      <c r="B30" s="103"/>
      <c r="C30" s="103"/>
      <c r="D30" s="103"/>
      <c r="E30" s="103"/>
      <c r="F30" s="103"/>
      <c r="G30" s="103"/>
      <c r="H30" s="103"/>
      <c r="I30" s="103"/>
      <c r="J30" s="103"/>
      <c r="K30" s="103"/>
    </row>
    <row r="31" spans="1:28" ht="11.25" customHeight="1">
      <c r="A31" s="111" t="s">
        <v>110</v>
      </c>
      <c r="B31" s="111" t="s">
        <v>111</v>
      </c>
      <c r="C31" s="112">
        <v>7</v>
      </c>
      <c r="D31" s="113">
        <v>9.4</v>
      </c>
      <c r="E31" s="113">
        <v>1343.9</v>
      </c>
      <c r="F31" s="112">
        <v>8</v>
      </c>
      <c r="G31" s="113">
        <v>11.6</v>
      </c>
      <c r="H31" s="113">
        <v>1446.3</v>
      </c>
      <c r="I31" s="112">
        <v>5</v>
      </c>
      <c r="J31" s="113">
        <v>8.3000000000000007</v>
      </c>
      <c r="K31" s="113">
        <v>1668.8</v>
      </c>
    </row>
    <row r="32" spans="1:28" ht="11.25" customHeight="1">
      <c r="A32" s="111" t="s">
        <v>112</v>
      </c>
      <c r="B32" s="111" t="s">
        <v>113</v>
      </c>
      <c r="C32" s="112">
        <v>0</v>
      </c>
      <c r="D32" s="113">
        <v>0</v>
      </c>
      <c r="E32" s="113">
        <v>0</v>
      </c>
      <c r="F32" s="112">
        <v>0</v>
      </c>
      <c r="G32" s="113">
        <v>0</v>
      </c>
      <c r="H32" s="113">
        <v>0</v>
      </c>
      <c r="I32" s="112">
        <v>7</v>
      </c>
      <c r="J32" s="113">
        <v>12</v>
      </c>
      <c r="K32" s="113">
        <v>1711.2</v>
      </c>
    </row>
    <row r="33" spans="1:28" ht="11.25" customHeight="1">
      <c r="A33" s="111" t="s">
        <v>114</v>
      </c>
      <c r="B33" s="111" t="s">
        <v>115</v>
      </c>
      <c r="C33" s="112">
        <v>0</v>
      </c>
      <c r="D33" s="113">
        <v>0</v>
      </c>
      <c r="E33" s="113">
        <v>0</v>
      </c>
      <c r="F33" s="112">
        <v>0</v>
      </c>
      <c r="G33" s="113">
        <v>0</v>
      </c>
      <c r="H33" s="113">
        <v>0</v>
      </c>
      <c r="I33" s="112">
        <v>1</v>
      </c>
      <c r="J33" s="113">
        <v>1.8</v>
      </c>
      <c r="K33" s="113">
        <v>1828.6</v>
      </c>
    </row>
    <row r="34" spans="1:28" ht="11.25" customHeight="1">
      <c r="A34" s="111" t="s">
        <v>116</v>
      </c>
      <c r="B34" s="111" t="s">
        <v>117</v>
      </c>
      <c r="C34" s="112">
        <v>1</v>
      </c>
      <c r="D34" s="113">
        <v>1.3</v>
      </c>
      <c r="E34" s="113">
        <v>1305.8</v>
      </c>
      <c r="F34" s="112">
        <v>0</v>
      </c>
      <c r="G34" s="113">
        <v>0</v>
      </c>
      <c r="H34" s="113">
        <v>0</v>
      </c>
      <c r="I34" s="112">
        <v>2</v>
      </c>
      <c r="J34" s="113">
        <v>3</v>
      </c>
      <c r="K34" s="113">
        <v>1504</v>
      </c>
    </row>
    <row r="35" spans="1:28" ht="11.25" customHeight="1">
      <c r="A35" s="111" t="s">
        <v>118</v>
      </c>
      <c r="B35" s="111" t="s">
        <v>119</v>
      </c>
      <c r="C35" s="112">
        <v>4</v>
      </c>
      <c r="D35" s="113">
        <v>5.3</v>
      </c>
      <c r="E35" s="113">
        <v>1337.2</v>
      </c>
      <c r="F35" s="112">
        <v>0</v>
      </c>
      <c r="G35" s="113">
        <v>0</v>
      </c>
      <c r="H35" s="113">
        <v>0</v>
      </c>
      <c r="I35" s="112">
        <v>2</v>
      </c>
      <c r="J35" s="113">
        <v>3.2</v>
      </c>
      <c r="K35" s="113">
        <v>1582.6</v>
      </c>
    </row>
    <row r="36" spans="1:28" ht="11.25" customHeight="1">
      <c r="A36" s="111" t="s">
        <v>120</v>
      </c>
      <c r="B36" s="111" t="s">
        <v>121</v>
      </c>
      <c r="C36" s="112">
        <v>3</v>
      </c>
      <c r="D36" s="113">
        <v>4.0999999999999996</v>
      </c>
      <c r="E36" s="113">
        <v>1354</v>
      </c>
      <c r="F36" s="112">
        <v>1</v>
      </c>
      <c r="G36" s="113">
        <v>1.4</v>
      </c>
      <c r="H36" s="113">
        <v>1423.5</v>
      </c>
      <c r="I36" s="112">
        <v>2</v>
      </c>
      <c r="J36" s="113">
        <v>3.3</v>
      </c>
      <c r="K36" s="113">
        <v>1639.7</v>
      </c>
    </row>
    <row r="37" spans="1:28" ht="11.25" customHeight="1">
      <c r="A37" s="111" t="s">
        <v>122</v>
      </c>
      <c r="B37" s="111" t="s">
        <v>123</v>
      </c>
      <c r="C37" s="112">
        <v>1</v>
      </c>
      <c r="D37" s="113">
        <v>1.3</v>
      </c>
      <c r="E37" s="113">
        <v>1305.8</v>
      </c>
      <c r="F37" s="112">
        <v>0</v>
      </c>
      <c r="G37" s="113">
        <v>0</v>
      </c>
      <c r="H37" s="113">
        <v>0</v>
      </c>
      <c r="I37" s="112">
        <v>1</v>
      </c>
      <c r="J37" s="113">
        <v>1.5</v>
      </c>
      <c r="K37" s="113">
        <v>1509.1</v>
      </c>
    </row>
    <row r="38" spans="1:28" ht="11.25" customHeight="1">
      <c r="A38" s="111" t="s">
        <v>124</v>
      </c>
      <c r="B38" s="111" t="s">
        <v>125</v>
      </c>
      <c r="C38" s="112">
        <v>2</v>
      </c>
      <c r="D38" s="113">
        <v>2.6</v>
      </c>
      <c r="E38" s="113">
        <v>1313</v>
      </c>
      <c r="F38" s="112">
        <v>0</v>
      </c>
      <c r="G38" s="113">
        <v>0</v>
      </c>
      <c r="H38" s="113">
        <v>0</v>
      </c>
      <c r="I38" s="112">
        <v>1</v>
      </c>
      <c r="J38" s="113">
        <v>1.5</v>
      </c>
      <c r="K38" s="113">
        <v>1507.9</v>
      </c>
    </row>
    <row r="39" spans="1:28" ht="11.25" customHeight="1">
      <c r="A39" s="116" t="s">
        <v>126</v>
      </c>
      <c r="B39" s="117"/>
      <c r="C39" s="112">
        <v>18</v>
      </c>
      <c r="D39" s="113">
        <v>24.1</v>
      </c>
      <c r="E39" s="113">
        <v>1336.4</v>
      </c>
      <c r="F39" s="112">
        <v>9</v>
      </c>
      <c r="G39" s="113">
        <v>13</v>
      </c>
      <c r="H39" s="113">
        <v>1443.8</v>
      </c>
      <c r="I39" s="112">
        <v>21</v>
      </c>
      <c r="J39" s="113">
        <v>34.6</v>
      </c>
      <c r="K39" s="113">
        <v>1648.6</v>
      </c>
    </row>
    <row r="41" spans="1:28" ht="21" customHeight="1">
      <c r="A41" s="102" t="s">
        <v>104</v>
      </c>
      <c r="B41" s="102" t="s">
        <v>105</v>
      </c>
      <c r="C41" s="105" t="s">
        <v>58</v>
      </c>
      <c r="D41" s="106"/>
      <c r="E41" s="106"/>
      <c r="F41" s="105" t="s">
        <v>60</v>
      </c>
      <c r="G41" s="106"/>
      <c r="H41" s="106"/>
      <c r="I41" s="105" t="s">
        <v>62</v>
      </c>
      <c r="J41" s="106"/>
      <c r="K41" s="107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</row>
    <row r="42" spans="1:28" ht="12.75" customHeight="1">
      <c r="A42" s="104"/>
      <c r="B42" s="104"/>
      <c r="C42" s="102" t="s">
        <v>107</v>
      </c>
      <c r="D42" s="102" t="s">
        <v>108</v>
      </c>
      <c r="E42" s="102" t="s">
        <v>109</v>
      </c>
      <c r="F42" s="102" t="s">
        <v>107</v>
      </c>
      <c r="G42" s="102" t="s">
        <v>108</v>
      </c>
      <c r="H42" s="102" t="s">
        <v>109</v>
      </c>
      <c r="I42" s="102" t="s">
        <v>107</v>
      </c>
      <c r="J42" s="102" t="s">
        <v>108</v>
      </c>
      <c r="K42" s="102" t="s">
        <v>109</v>
      </c>
    </row>
    <row r="43" spans="1:28" ht="40.5" customHeight="1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</row>
    <row r="44" spans="1:28" ht="11.25" customHeight="1">
      <c r="A44" s="111" t="s">
        <v>110</v>
      </c>
      <c r="B44" s="111" t="s">
        <v>111</v>
      </c>
      <c r="C44" s="112">
        <v>10467</v>
      </c>
      <c r="D44" s="113">
        <v>27250.3</v>
      </c>
      <c r="E44" s="113">
        <v>2603.5</v>
      </c>
      <c r="F44" s="112">
        <v>3538</v>
      </c>
      <c r="G44" s="113">
        <v>12313.1</v>
      </c>
      <c r="H44" s="113">
        <v>3480.2</v>
      </c>
      <c r="I44" s="112">
        <v>2697</v>
      </c>
      <c r="J44" s="113">
        <v>12070.7</v>
      </c>
      <c r="K44" s="113">
        <v>4475.6000000000004</v>
      </c>
    </row>
    <row r="45" spans="1:28" ht="11.25" customHeight="1">
      <c r="A45" s="111" t="s">
        <v>112</v>
      </c>
      <c r="B45" s="111" t="s">
        <v>113</v>
      </c>
      <c r="C45" s="112">
        <v>1252</v>
      </c>
      <c r="D45" s="113">
        <v>3291.5</v>
      </c>
      <c r="E45" s="113">
        <v>2629</v>
      </c>
      <c r="F45" s="112">
        <v>308</v>
      </c>
      <c r="G45" s="113">
        <v>1069.5999999999999</v>
      </c>
      <c r="H45" s="113">
        <v>3472.6</v>
      </c>
      <c r="I45" s="112">
        <v>256</v>
      </c>
      <c r="J45" s="113">
        <v>1152.4000000000001</v>
      </c>
      <c r="K45" s="113">
        <v>4501.8</v>
      </c>
    </row>
    <row r="46" spans="1:28" ht="11.25" customHeight="1">
      <c r="A46" s="111" t="s">
        <v>114</v>
      </c>
      <c r="B46" s="111" t="s">
        <v>115</v>
      </c>
      <c r="C46" s="112">
        <v>1783</v>
      </c>
      <c r="D46" s="113">
        <v>4613.5</v>
      </c>
      <c r="E46" s="113">
        <v>2587.5</v>
      </c>
      <c r="F46" s="112">
        <v>428</v>
      </c>
      <c r="G46" s="113">
        <v>1483.9</v>
      </c>
      <c r="H46" s="113">
        <v>3467.1</v>
      </c>
      <c r="I46" s="112">
        <v>315</v>
      </c>
      <c r="J46" s="113">
        <v>1416.8</v>
      </c>
      <c r="K46" s="113">
        <v>4497.7</v>
      </c>
    </row>
    <row r="47" spans="1:28" ht="11.25" customHeight="1">
      <c r="A47" s="111" t="s">
        <v>116</v>
      </c>
      <c r="B47" s="111" t="s">
        <v>117</v>
      </c>
      <c r="C47" s="112">
        <v>2233</v>
      </c>
      <c r="D47" s="113">
        <v>5834.8</v>
      </c>
      <c r="E47" s="113">
        <v>2613</v>
      </c>
      <c r="F47" s="112">
        <v>421</v>
      </c>
      <c r="G47" s="113">
        <v>1464.3</v>
      </c>
      <c r="H47" s="113">
        <v>3478.1</v>
      </c>
      <c r="I47" s="112">
        <v>304</v>
      </c>
      <c r="J47" s="113">
        <v>1356.2</v>
      </c>
      <c r="K47" s="113">
        <v>4461.2</v>
      </c>
    </row>
    <row r="48" spans="1:28" ht="11.25" customHeight="1">
      <c r="A48" s="111" t="s">
        <v>118</v>
      </c>
      <c r="B48" s="111" t="s">
        <v>119</v>
      </c>
      <c r="C48" s="112">
        <v>3375</v>
      </c>
      <c r="D48" s="113">
        <v>8807.2000000000007</v>
      </c>
      <c r="E48" s="113">
        <v>2609.6</v>
      </c>
      <c r="F48" s="112">
        <v>740</v>
      </c>
      <c r="G48" s="113">
        <v>2557.9</v>
      </c>
      <c r="H48" s="113">
        <v>3456.6</v>
      </c>
      <c r="I48" s="112">
        <v>556</v>
      </c>
      <c r="J48" s="113">
        <v>2487.8000000000002</v>
      </c>
      <c r="K48" s="113">
        <v>4474.3999999999996</v>
      </c>
    </row>
    <row r="49" spans="1:28" ht="11.25" customHeight="1">
      <c r="A49" s="111" t="s">
        <v>120</v>
      </c>
      <c r="B49" s="111" t="s">
        <v>121</v>
      </c>
      <c r="C49" s="112">
        <v>1957</v>
      </c>
      <c r="D49" s="113">
        <v>5073</v>
      </c>
      <c r="E49" s="113">
        <v>2592.1999999999998</v>
      </c>
      <c r="F49" s="112">
        <v>448</v>
      </c>
      <c r="G49" s="113">
        <v>1549.3</v>
      </c>
      <c r="H49" s="113">
        <v>3458.2</v>
      </c>
      <c r="I49" s="112">
        <v>377</v>
      </c>
      <c r="J49" s="113">
        <v>1678.5</v>
      </c>
      <c r="K49" s="113">
        <v>4452.3</v>
      </c>
    </row>
    <row r="50" spans="1:28" ht="11.25" customHeight="1">
      <c r="A50" s="111" t="s">
        <v>122</v>
      </c>
      <c r="B50" s="111" t="s">
        <v>123</v>
      </c>
      <c r="C50" s="112">
        <v>3213</v>
      </c>
      <c r="D50" s="113">
        <v>8322.2000000000007</v>
      </c>
      <c r="E50" s="113">
        <v>2590.1999999999998</v>
      </c>
      <c r="F50" s="112">
        <v>601</v>
      </c>
      <c r="G50" s="113">
        <v>2086.3000000000002</v>
      </c>
      <c r="H50" s="113">
        <v>3471.5</v>
      </c>
      <c r="I50" s="112">
        <v>424</v>
      </c>
      <c r="J50" s="113">
        <v>1902.8</v>
      </c>
      <c r="K50" s="113">
        <v>4487.6000000000004</v>
      </c>
    </row>
    <row r="51" spans="1:28" ht="11.25" customHeight="1">
      <c r="A51" s="111" t="s">
        <v>124</v>
      </c>
      <c r="B51" s="111" t="s">
        <v>125</v>
      </c>
      <c r="C51" s="112">
        <v>4676</v>
      </c>
      <c r="D51" s="113">
        <v>11971</v>
      </c>
      <c r="E51" s="113">
        <v>2560.1</v>
      </c>
      <c r="F51" s="112">
        <v>915</v>
      </c>
      <c r="G51" s="113">
        <v>3173.6</v>
      </c>
      <c r="H51" s="113">
        <v>3468.5</v>
      </c>
      <c r="I51" s="112">
        <v>730</v>
      </c>
      <c r="J51" s="113">
        <v>3273.3</v>
      </c>
      <c r="K51" s="113">
        <v>4484</v>
      </c>
    </row>
    <row r="52" spans="1:28" ht="11.25" customHeight="1">
      <c r="A52" s="116" t="s">
        <v>126</v>
      </c>
      <c r="B52" s="117"/>
      <c r="C52" s="112">
        <v>28956</v>
      </c>
      <c r="D52" s="113">
        <v>75163.5</v>
      </c>
      <c r="E52" s="113">
        <v>2595.8000000000002</v>
      </c>
      <c r="F52" s="112">
        <v>7399</v>
      </c>
      <c r="G52" s="113">
        <v>25698</v>
      </c>
      <c r="H52" s="113">
        <v>3473.2</v>
      </c>
      <c r="I52" s="112">
        <v>5659</v>
      </c>
      <c r="J52" s="113">
        <v>25338.400000000001</v>
      </c>
      <c r="K52" s="113">
        <v>4477.5</v>
      </c>
    </row>
    <row r="54" spans="1:28" ht="19.5" customHeight="1">
      <c r="A54" s="102" t="s">
        <v>104</v>
      </c>
      <c r="B54" s="102" t="s">
        <v>105</v>
      </c>
      <c r="C54" s="105" t="s">
        <v>64</v>
      </c>
      <c r="D54" s="106"/>
      <c r="E54" s="106"/>
      <c r="F54" s="105" t="s">
        <v>66</v>
      </c>
      <c r="G54" s="106"/>
      <c r="H54" s="107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</row>
    <row r="55" spans="1:28" ht="12.75" customHeight="1">
      <c r="A55" s="104"/>
      <c r="B55" s="104"/>
      <c r="C55" s="102" t="s">
        <v>107</v>
      </c>
      <c r="D55" s="102" t="s">
        <v>108</v>
      </c>
      <c r="E55" s="102" t="s">
        <v>109</v>
      </c>
      <c r="F55" s="102" t="s">
        <v>107</v>
      </c>
      <c r="G55" s="102" t="s">
        <v>108</v>
      </c>
      <c r="H55" s="102" t="s">
        <v>109</v>
      </c>
    </row>
    <row r="56" spans="1:28" ht="48" customHeight="1">
      <c r="A56" s="103"/>
      <c r="B56" s="103"/>
      <c r="C56" s="103"/>
      <c r="D56" s="103"/>
      <c r="E56" s="103"/>
      <c r="F56" s="103"/>
      <c r="G56" s="103"/>
      <c r="H56" s="103"/>
    </row>
    <row r="57" spans="1:28" ht="11.25" customHeight="1">
      <c r="A57" s="111" t="s">
        <v>110</v>
      </c>
      <c r="B57" s="111" t="s">
        <v>111</v>
      </c>
      <c r="C57" s="112">
        <v>4799</v>
      </c>
      <c r="D57" s="113">
        <v>32195.1</v>
      </c>
      <c r="E57" s="113">
        <v>6708.7</v>
      </c>
      <c r="F57" s="112">
        <v>1224</v>
      </c>
      <c r="G57" s="113">
        <v>17447.7</v>
      </c>
      <c r="H57" s="113">
        <v>14254.6</v>
      </c>
    </row>
    <row r="58" spans="1:28" ht="11.25" customHeight="1">
      <c r="A58" s="111" t="s">
        <v>112</v>
      </c>
      <c r="B58" s="111" t="s">
        <v>113</v>
      </c>
      <c r="C58" s="112">
        <v>387</v>
      </c>
      <c r="D58" s="113">
        <v>2503.3000000000002</v>
      </c>
      <c r="E58" s="113">
        <v>6468.6</v>
      </c>
      <c r="F58" s="112">
        <v>35</v>
      </c>
      <c r="G58" s="113">
        <v>489.7</v>
      </c>
      <c r="H58" s="113">
        <v>13991.8</v>
      </c>
    </row>
    <row r="59" spans="1:28" ht="11.25" customHeight="1">
      <c r="A59" s="111" t="s">
        <v>114</v>
      </c>
      <c r="B59" s="111" t="s">
        <v>115</v>
      </c>
      <c r="C59" s="112">
        <v>503</v>
      </c>
      <c r="D59" s="113">
        <v>3270.2</v>
      </c>
      <c r="E59" s="113">
        <v>6501.5</v>
      </c>
      <c r="F59" s="112">
        <v>61</v>
      </c>
      <c r="G59" s="113">
        <v>788.3</v>
      </c>
      <c r="H59" s="113">
        <v>12923.5</v>
      </c>
    </row>
    <row r="60" spans="1:28" ht="11.25" customHeight="1">
      <c r="A60" s="111" t="s">
        <v>116</v>
      </c>
      <c r="B60" s="111" t="s">
        <v>117</v>
      </c>
      <c r="C60" s="112">
        <v>431</v>
      </c>
      <c r="D60" s="113">
        <v>2781.2</v>
      </c>
      <c r="E60" s="113">
        <v>6453</v>
      </c>
      <c r="F60" s="112">
        <v>46</v>
      </c>
      <c r="G60" s="113">
        <v>588.6</v>
      </c>
      <c r="H60" s="113">
        <v>12796.4</v>
      </c>
    </row>
    <row r="61" spans="1:28" ht="11.25" customHeight="1">
      <c r="A61" s="111" t="s">
        <v>118</v>
      </c>
      <c r="B61" s="111" t="s">
        <v>119</v>
      </c>
      <c r="C61" s="112">
        <v>794</v>
      </c>
      <c r="D61" s="113">
        <v>5118.3</v>
      </c>
      <c r="E61" s="113">
        <v>6446.2</v>
      </c>
      <c r="F61" s="112">
        <v>90</v>
      </c>
      <c r="G61" s="113">
        <v>1136</v>
      </c>
      <c r="H61" s="113">
        <v>12622.4</v>
      </c>
    </row>
    <row r="62" spans="1:28" ht="11.25" customHeight="1">
      <c r="A62" s="111" t="s">
        <v>120</v>
      </c>
      <c r="B62" s="111" t="s">
        <v>121</v>
      </c>
      <c r="C62" s="112">
        <v>564</v>
      </c>
      <c r="D62" s="113">
        <v>3719.8</v>
      </c>
      <c r="E62" s="113">
        <v>6595.4</v>
      </c>
      <c r="F62" s="112">
        <v>75</v>
      </c>
      <c r="G62" s="113">
        <v>999.5</v>
      </c>
      <c r="H62" s="113">
        <v>13327.3</v>
      </c>
    </row>
    <row r="63" spans="1:28" ht="11.25" customHeight="1">
      <c r="A63" s="111" t="s">
        <v>122</v>
      </c>
      <c r="B63" s="111" t="s">
        <v>123</v>
      </c>
      <c r="C63" s="112">
        <v>730</v>
      </c>
      <c r="D63" s="113">
        <v>4783</v>
      </c>
      <c r="E63" s="113">
        <v>6552.1</v>
      </c>
      <c r="F63" s="112">
        <v>111</v>
      </c>
      <c r="G63" s="113">
        <v>1418.5</v>
      </c>
      <c r="H63" s="113">
        <v>12779.2</v>
      </c>
    </row>
    <row r="64" spans="1:28" ht="11.25" customHeight="1">
      <c r="A64" s="111" t="s">
        <v>124</v>
      </c>
      <c r="B64" s="111" t="s">
        <v>125</v>
      </c>
      <c r="C64" s="112">
        <v>1310</v>
      </c>
      <c r="D64" s="113">
        <v>8458.7999999999993</v>
      </c>
      <c r="E64" s="113">
        <v>6457.1</v>
      </c>
      <c r="F64" s="112">
        <v>139</v>
      </c>
      <c r="G64" s="113">
        <v>1910</v>
      </c>
      <c r="H64" s="113">
        <v>13741.3</v>
      </c>
    </row>
    <row r="65" spans="1:8" ht="11.25" customHeight="1">
      <c r="A65" s="116" t="s">
        <v>126</v>
      </c>
      <c r="B65" s="117"/>
      <c r="C65" s="112">
        <v>9518</v>
      </c>
      <c r="D65" s="113">
        <v>62829.9</v>
      </c>
      <c r="E65" s="113">
        <v>6601.2</v>
      </c>
      <c r="F65" s="112">
        <v>1781</v>
      </c>
      <c r="G65" s="113">
        <v>24778.5</v>
      </c>
      <c r="H65" s="113">
        <v>13912.7</v>
      </c>
    </row>
  </sheetData>
  <mergeCells count="72">
    <mergeCell ref="F55:F56"/>
    <mergeCell ref="G55:G56"/>
    <mergeCell ref="H55:H56"/>
    <mergeCell ref="A65:B65"/>
    <mergeCell ref="J42:J43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H16:H17"/>
    <mergeCell ref="I16:I17"/>
    <mergeCell ref="J16:J17"/>
    <mergeCell ref="K16:K17"/>
    <mergeCell ref="A26:B26"/>
    <mergeCell ref="A28:A30"/>
    <mergeCell ref="B28:B30"/>
    <mergeCell ref="C28:E28"/>
    <mergeCell ref="F28:H28"/>
    <mergeCell ref="I28:K28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topLeftCell="A7" workbookViewId="0">
      <selection activeCell="F29" sqref="F29"/>
    </sheetView>
  </sheetViews>
  <sheetFormatPr defaultColWidth="9.33203125" defaultRowHeight="11.25" customHeight="1"/>
  <cols>
    <col min="1" max="1" width="3.6640625" style="93" customWidth="1"/>
    <col min="2" max="2" width="33" style="93" customWidth="1"/>
    <col min="3" max="3" width="11" style="93" customWidth="1"/>
    <col min="4" max="4" width="14.1640625" style="93" customWidth="1"/>
    <col min="5" max="5" width="10.33203125" style="93" customWidth="1"/>
    <col min="6" max="6" width="11" style="93" customWidth="1"/>
    <col min="7" max="7" width="14.1640625" style="93" customWidth="1"/>
    <col min="8" max="8" width="10.33203125" style="93" customWidth="1"/>
    <col min="9" max="9" width="11" style="93" customWidth="1"/>
    <col min="10" max="10" width="14.1640625" style="91" customWidth="1"/>
    <col min="11" max="11" width="10.33203125" style="118" customWidth="1"/>
    <col min="12" max="12" width="9.1640625" style="92" customWidth="1"/>
    <col min="13" max="13" width="31.33203125" style="119" customWidth="1"/>
    <col min="14" max="16384" width="9.33203125" style="93"/>
  </cols>
  <sheetData>
    <row r="1" spans="1:11" ht="11.25" customHeight="1">
      <c r="A1" s="100" t="s">
        <v>143</v>
      </c>
      <c r="B1" s="100"/>
      <c r="C1" s="100"/>
      <c r="D1" s="100"/>
      <c r="E1" s="100"/>
      <c r="F1" s="100"/>
      <c r="G1" s="101"/>
    </row>
    <row r="2" spans="1:11" ht="23.25" customHeight="1">
      <c r="A2" s="102" t="s">
        <v>104</v>
      </c>
      <c r="B2" s="102" t="s">
        <v>105</v>
      </c>
      <c r="C2" s="105" t="s">
        <v>106</v>
      </c>
      <c r="D2" s="106"/>
      <c r="E2" s="107"/>
      <c r="F2" s="105" t="s">
        <v>128</v>
      </c>
      <c r="G2" s="106"/>
      <c r="H2" s="107"/>
      <c r="I2" s="105" t="s">
        <v>129</v>
      </c>
      <c r="J2" s="106"/>
      <c r="K2" s="107"/>
    </row>
    <row r="3" spans="1:11" ht="28.5" customHeight="1">
      <c r="A3" s="104"/>
      <c r="B3" s="104"/>
      <c r="C3" s="102" t="s">
        <v>107</v>
      </c>
      <c r="D3" s="102" t="s">
        <v>108</v>
      </c>
      <c r="E3" s="102" t="s">
        <v>109</v>
      </c>
      <c r="F3" s="102" t="s">
        <v>107</v>
      </c>
      <c r="G3" s="102" t="s">
        <v>108</v>
      </c>
      <c r="H3" s="102" t="s">
        <v>109</v>
      </c>
      <c r="I3" s="102" t="s">
        <v>107</v>
      </c>
      <c r="J3" s="102" t="s">
        <v>108</v>
      </c>
      <c r="K3" s="102" t="s">
        <v>109</v>
      </c>
    </row>
    <row r="4" spans="1:11" ht="21.75" customHeight="1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</row>
    <row r="5" spans="1:11" ht="12.75" customHeight="1">
      <c r="A5" s="111" t="s">
        <v>110</v>
      </c>
      <c r="B5" s="111" t="s">
        <v>111</v>
      </c>
      <c r="C5" s="120">
        <v>22824</v>
      </c>
      <c r="D5" s="121">
        <v>101401.1</v>
      </c>
      <c r="E5" s="122">
        <v>4442.7</v>
      </c>
      <c r="F5" s="120">
        <v>16139</v>
      </c>
      <c r="G5" s="121">
        <v>78052.3</v>
      </c>
      <c r="H5" s="121">
        <v>4836.3</v>
      </c>
      <c r="I5" s="120">
        <v>5448</v>
      </c>
      <c r="J5" s="121">
        <v>17796.2</v>
      </c>
      <c r="K5" s="121">
        <v>3266.6</v>
      </c>
    </row>
    <row r="6" spans="1:11" ht="12.75" customHeight="1">
      <c r="A6" s="111" t="s">
        <v>112</v>
      </c>
      <c r="B6" s="111" t="s">
        <v>113</v>
      </c>
      <c r="C6" s="120">
        <v>2264</v>
      </c>
      <c r="D6" s="121">
        <v>8541.9</v>
      </c>
      <c r="E6" s="122">
        <v>3772.9</v>
      </c>
      <c r="F6" s="120">
        <v>1438</v>
      </c>
      <c r="G6" s="121">
        <v>6057</v>
      </c>
      <c r="H6" s="121">
        <v>4212.1000000000004</v>
      </c>
      <c r="I6" s="120">
        <v>653</v>
      </c>
      <c r="J6" s="121">
        <v>2020.1</v>
      </c>
      <c r="K6" s="121">
        <v>3093.6</v>
      </c>
    </row>
    <row r="7" spans="1:11" ht="12.75" customHeight="1">
      <c r="A7" s="111" t="s">
        <v>114</v>
      </c>
      <c r="B7" s="111" t="s">
        <v>115</v>
      </c>
      <c r="C7" s="120">
        <v>3099</v>
      </c>
      <c r="D7" s="121">
        <v>11584.2</v>
      </c>
      <c r="E7" s="122">
        <v>3738.1</v>
      </c>
      <c r="F7" s="120">
        <v>2072</v>
      </c>
      <c r="G7" s="121">
        <v>8505.2000000000007</v>
      </c>
      <c r="H7" s="121">
        <v>4104.8</v>
      </c>
      <c r="I7" s="120">
        <v>856</v>
      </c>
      <c r="J7" s="121">
        <v>2597.6999999999998</v>
      </c>
      <c r="K7" s="121">
        <v>3034.6</v>
      </c>
    </row>
    <row r="8" spans="1:11" ht="12.75" customHeight="1">
      <c r="A8" s="111" t="s">
        <v>116</v>
      </c>
      <c r="B8" s="111" t="s">
        <v>117</v>
      </c>
      <c r="C8" s="120">
        <v>3456</v>
      </c>
      <c r="D8" s="121">
        <v>12050.1</v>
      </c>
      <c r="E8" s="122">
        <v>3486.7</v>
      </c>
      <c r="F8" s="120">
        <v>1980</v>
      </c>
      <c r="G8" s="121">
        <v>7857.7</v>
      </c>
      <c r="H8" s="121">
        <v>3968.5</v>
      </c>
      <c r="I8" s="120">
        <v>1263</v>
      </c>
      <c r="J8" s="121">
        <v>3656.9</v>
      </c>
      <c r="K8" s="121">
        <v>2895.4</v>
      </c>
    </row>
    <row r="9" spans="1:11" ht="12.75" customHeight="1">
      <c r="A9" s="111" t="s">
        <v>118</v>
      </c>
      <c r="B9" s="111" t="s">
        <v>119</v>
      </c>
      <c r="C9" s="120">
        <v>5602</v>
      </c>
      <c r="D9" s="121">
        <v>20160</v>
      </c>
      <c r="E9" s="122">
        <v>3598.7</v>
      </c>
      <c r="F9" s="120">
        <v>3391</v>
      </c>
      <c r="G9" s="121">
        <v>13802</v>
      </c>
      <c r="H9" s="121">
        <v>4070.2</v>
      </c>
      <c r="I9" s="120">
        <v>1876</v>
      </c>
      <c r="J9" s="121">
        <v>5516.7</v>
      </c>
      <c r="K9" s="121">
        <v>2940.7</v>
      </c>
    </row>
    <row r="10" spans="1:11" ht="12.75" customHeight="1">
      <c r="A10" s="111" t="s">
        <v>120</v>
      </c>
      <c r="B10" s="111" t="s">
        <v>121</v>
      </c>
      <c r="C10" s="120">
        <v>3450</v>
      </c>
      <c r="D10" s="121">
        <v>13056.6</v>
      </c>
      <c r="E10" s="122">
        <v>3784.5</v>
      </c>
      <c r="F10" s="120">
        <v>2317</v>
      </c>
      <c r="G10" s="121">
        <v>9677</v>
      </c>
      <c r="H10" s="121">
        <v>4176.5</v>
      </c>
      <c r="I10" s="120">
        <v>876</v>
      </c>
      <c r="J10" s="121">
        <v>2651</v>
      </c>
      <c r="K10" s="121">
        <v>3026.2</v>
      </c>
    </row>
    <row r="11" spans="1:11" ht="12.75" customHeight="1">
      <c r="A11" s="111" t="s">
        <v>122</v>
      </c>
      <c r="B11" s="111" t="s">
        <v>123</v>
      </c>
      <c r="C11" s="120">
        <v>5122</v>
      </c>
      <c r="D11" s="121">
        <v>18564.7</v>
      </c>
      <c r="E11" s="122">
        <v>3624.5</v>
      </c>
      <c r="F11" s="120">
        <v>3108</v>
      </c>
      <c r="G11" s="121">
        <v>12575.6</v>
      </c>
      <c r="H11" s="121">
        <v>4046.2</v>
      </c>
      <c r="I11" s="120">
        <v>1661</v>
      </c>
      <c r="J11" s="121">
        <v>5068.6000000000004</v>
      </c>
      <c r="K11" s="121">
        <v>3051.5</v>
      </c>
    </row>
    <row r="12" spans="1:11" ht="12.75" customHeight="1">
      <c r="A12" s="111" t="s">
        <v>124</v>
      </c>
      <c r="B12" s="111" t="s">
        <v>125</v>
      </c>
      <c r="C12" s="120">
        <v>7808</v>
      </c>
      <c r="D12" s="121">
        <v>28833.9</v>
      </c>
      <c r="E12" s="122">
        <v>3692.9</v>
      </c>
      <c r="F12" s="120">
        <v>5015</v>
      </c>
      <c r="G12" s="121">
        <v>20122.900000000001</v>
      </c>
      <c r="H12" s="121">
        <v>4012.5</v>
      </c>
      <c r="I12" s="120">
        <v>2330</v>
      </c>
      <c r="J12" s="121">
        <v>7299.4</v>
      </c>
      <c r="K12" s="121">
        <v>3132.8</v>
      </c>
    </row>
    <row r="13" spans="1:11" ht="11.25" customHeight="1">
      <c r="A13" s="116" t="s">
        <v>126</v>
      </c>
      <c r="B13" s="117"/>
      <c r="C13" s="120">
        <v>53625</v>
      </c>
      <c r="D13" s="121">
        <v>214192.5</v>
      </c>
      <c r="E13" s="122">
        <v>3994.26</v>
      </c>
      <c r="F13" s="120">
        <v>35460</v>
      </c>
      <c r="G13" s="121">
        <v>156649.60000000001</v>
      </c>
      <c r="H13" s="121">
        <v>4417.6000000000004</v>
      </c>
      <c r="I13" s="120">
        <v>14963</v>
      </c>
      <c r="J13" s="121">
        <v>46606.6</v>
      </c>
      <c r="K13" s="121">
        <v>3114.8</v>
      </c>
    </row>
    <row r="15" spans="1:11" ht="24" customHeight="1">
      <c r="A15" s="102" t="s">
        <v>104</v>
      </c>
      <c r="B15" s="102" t="s">
        <v>105</v>
      </c>
      <c r="C15" s="105" t="s">
        <v>130</v>
      </c>
      <c r="D15" s="106"/>
      <c r="E15" s="107"/>
      <c r="F15" s="105" t="s">
        <v>131</v>
      </c>
      <c r="G15" s="106"/>
      <c r="H15" s="107"/>
      <c r="I15" s="105" t="s">
        <v>132</v>
      </c>
      <c r="J15" s="106"/>
      <c r="K15" s="107"/>
    </row>
    <row r="16" spans="1:11" ht="12.75" customHeight="1">
      <c r="A16" s="104"/>
      <c r="B16" s="104"/>
      <c r="C16" s="102" t="s">
        <v>107</v>
      </c>
      <c r="D16" s="102" t="s">
        <v>108</v>
      </c>
      <c r="E16" s="102" t="s">
        <v>109</v>
      </c>
      <c r="F16" s="102" t="s">
        <v>107</v>
      </c>
      <c r="G16" s="102" t="s">
        <v>108</v>
      </c>
      <c r="H16" s="102" t="s">
        <v>109</v>
      </c>
      <c r="I16" s="102" t="s">
        <v>107</v>
      </c>
      <c r="J16" s="102" t="s">
        <v>108</v>
      </c>
      <c r="K16" s="102" t="s">
        <v>109</v>
      </c>
    </row>
    <row r="17" spans="1:13" ht="43.5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13" ht="11.25" customHeight="1">
      <c r="A18" s="111" t="s">
        <v>110</v>
      </c>
      <c r="B18" s="111" t="s">
        <v>111</v>
      </c>
      <c r="C18" s="120">
        <v>701</v>
      </c>
      <c r="D18" s="121">
        <v>2013.6</v>
      </c>
      <c r="E18" s="121">
        <v>2872.4</v>
      </c>
      <c r="F18" s="120">
        <v>428</v>
      </c>
      <c r="G18" s="121">
        <v>2323.6</v>
      </c>
      <c r="H18" s="121">
        <v>5429.1</v>
      </c>
      <c r="I18" s="120">
        <v>100</v>
      </c>
      <c r="J18" s="121">
        <v>209.3</v>
      </c>
      <c r="K18" s="121">
        <v>2093</v>
      </c>
    </row>
    <row r="19" spans="1:13" ht="11.25" customHeight="1">
      <c r="A19" s="111" t="s">
        <v>112</v>
      </c>
      <c r="B19" s="111" t="s">
        <v>113</v>
      </c>
      <c r="C19" s="120">
        <v>108</v>
      </c>
      <c r="D19" s="121">
        <v>250</v>
      </c>
      <c r="E19" s="121">
        <v>2314.5</v>
      </c>
      <c r="F19" s="120">
        <v>52</v>
      </c>
      <c r="G19" s="121">
        <v>187.6</v>
      </c>
      <c r="H19" s="121">
        <v>3608.5</v>
      </c>
      <c r="I19" s="120">
        <v>13</v>
      </c>
      <c r="J19" s="121">
        <v>27.2</v>
      </c>
      <c r="K19" s="121">
        <v>2093</v>
      </c>
    </row>
    <row r="20" spans="1:13" ht="11.25" customHeight="1">
      <c r="A20" s="111" t="s">
        <v>114</v>
      </c>
      <c r="B20" s="111" t="s">
        <v>115</v>
      </c>
      <c r="C20" s="120">
        <v>103</v>
      </c>
      <c r="D20" s="121">
        <v>260.39999999999998</v>
      </c>
      <c r="E20" s="121">
        <v>2528.6</v>
      </c>
      <c r="F20" s="120">
        <v>53</v>
      </c>
      <c r="G20" s="121">
        <v>189.6</v>
      </c>
      <c r="H20" s="121">
        <v>3576.5</v>
      </c>
      <c r="I20" s="120">
        <v>15</v>
      </c>
      <c r="J20" s="121">
        <v>31.4</v>
      </c>
      <c r="K20" s="121">
        <v>2093</v>
      </c>
    </row>
    <row r="21" spans="1:13" ht="11.25" customHeight="1">
      <c r="A21" s="111" t="s">
        <v>116</v>
      </c>
      <c r="B21" s="111" t="s">
        <v>117</v>
      </c>
      <c r="C21" s="120">
        <v>134</v>
      </c>
      <c r="D21" s="121">
        <v>305.2</v>
      </c>
      <c r="E21" s="121">
        <v>2277.5</v>
      </c>
      <c r="F21" s="120">
        <v>57</v>
      </c>
      <c r="G21" s="121">
        <v>184.3</v>
      </c>
      <c r="H21" s="121">
        <v>3233.2</v>
      </c>
      <c r="I21" s="120">
        <v>22</v>
      </c>
      <c r="J21" s="121">
        <v>46</v>
      </c>
      <c r="K21" s="121">
        <v>2093</v>
      </c>
    </row>
    <row r="22" spans="1:13" ht="11.25" customHeight="1">
      <c r="A22" s="111" t="s">
        <v>118</v>
      </c>
      <c r="B22" s="111" t="s">
        <v>119</v>
      </c>
      <c r="C22" s="120">
        <v>225</v>
      </c>
      <c r="D22" s="121">
        <v>497.4</v>
      </c>
      <c r="E22" s="121">
        <v>2210.4</v>
      </c>
      <c r="F22" s="120">
        <v>88</v>
      </c>
      <c r="G22" s="121">
        <v>297.89999999999998</v>
      </c>
      <c r="H22" s="121">
        <v>3384.7</v>
      </c>
      <c r="I22" s="120">
        <v>22</v>
      </c>
      <c r="J22" s="121">
        <v>46</v>
      </c>
      <c r="K22" s="121">
        <v>2093</v>
      </c>
    </row>
    <row r="23" spans="1:13" ht="11.25" customHeight="1">
      <c r="A23" s="111" t="s">
        <v>120</v>
      </c>
      <c r="B23" s="111" t="s">
        <v>121</v>
      </c>
      <c r="C23" s="120">
        <v>181</v>
      </c>
      <c r="D23" s="121">
        <v>434.1</v>
      </c>
      <c r="E23" s="121">
        <v>2398.4</v>
      </c>
      <c r="F23" s="120">
        <v>67</v>
      </c>
      <c r="G23" s="121">
        <v>196.3</v>
      </c>
      <c r="H23" s="121">
        <v>2929.5</v>
      </c>
      <c r="I23" s="120">
        <v>8</v>
      </c>
      <c r="J23" s="121">
        <v>16.7</v>
      </c>
      <c r="K23" s="121">
        <v>2093</v>
      </c>
    </row>
    <row r="24" spans="1:13" ht="11.25" customHeight="1">
      <c r="A24" s="111" t="s">
        <v>122</v>
      </c>
      <c r="B24" s="111" t="s">
        <v>123</v>
      </c>
      <c r="C24" s="120">
        <v>236</v>
      </c>
      <c r="D24" s="121">
        <v>549.6</v>
      </c>
      <c r="E24" s="121">
        <v>2328.6</v>
      </c>
      <c r="F24" s="120">
        <v>90</v>
      </c>
      <c r="G24" s="121">
        <v>314.5</v>
      </c>
      <c r="H24" s="121">
        <v>3493.9</v>
      </c>
      <c r="I24" s="120">
        <v>27</v>
      </c>
      <c r="J24" s="121">
        <v>56.5</v>
      </c>
      <c r="K24" s="121">
        <v>2093</v>
      </c>
    </row>
    <row r="25" spans="1:13" ht="11.25" customHeight="1">
      <c r="A25" s="111" t="s">
        <v>124</v>
      </c>
      <c r="B25" s="111" t="s">
        <v>125</v>
      </c>
      <c r="C25" s="120">
        <v>322</v>
      </c>
      <c r="D25" s="121">
        <v>770.1</v>
      </c>
      <c r="E25" s="121">
        <v>2391.6</v>
      </c>
      <c r="F25" s="120">
        <v>108</v>
      </c>
      <c r="G25" s="121">
        <v>408.9</v>
      </c>
      <c r="H25" s="121">
        <v>3786.5</v>
      </c>
      <c r="I25" s="120">
        <v>31</v>
      </c>
      <c r="J25" s="121">
        <v>67.2</v>
      </c>
      <c r="K25" s="121">
        <v>2167.3000000000002</v>
      </c>
    </row>
    <row r="26" spans="1:13" ht="11.25" customHeight="1">
      <c r="A26" s="116" t="s">
        <v>126</v>
      </c>
      <c r="B26" s="117"/>
      <c r="C26" s="120">
        <v>2010</v>
      </c>
      <c r="D26" s="121">
        <v>5080.3</v>
      </c>
      <c r="E26" s="121">
        <v>2527.5</v>
      </c>
      <c r="F26" s="120">
        <v>943</v>
      </c>
      <c r="G26" s="121">
        <v>4102.7</v>
      </c>
      <c r="H26" s="121">
        <v>4350.6000000000004</v>
      </c>
      <c r="I26" s="120">
        <v>238</v>
      </c>
      <c r="J26" s="121">
        <v>500.4</v>
      </c>
      <c r="K26" s="121">
        <v>2102.6999999999998</v>
      </c>
    </row>
    <row r="28" spans="1:13" ht="21" customHeight="1">
      <c r="A28" s="102" t="s">
        <v>104</v>
      </c>
      <c r="B28" s="102" t="s">
        <v>105</v>
      </c>
      <c r="C28" s="105" t="s">
        <v>133</v>
      </c>
      <c r="D28" s="106"/>
      <c r="E28" s="107"/>
      <c r="F28" s="108"/>
      <c r="G28" s="108"/>
      <c r="H28" s="108"/>
      <c r="I28" s="91"/>
      <c r="J28" s="118"/>
      <c r="K28" s="92"/>
      <c r="L28" s="93"/>
      <c r="M28" s="93"/>
    </row>
    <row r="29" spans="1:13" ht="11.25" customHeight="1">
      <c r="A29" s="104"/>
      <c r="B29" s="104"/>
      <c r="C29" s="102" t="s">
        <v>107</v>
      </c>
      <c r="D29" s="102" t="s">
        <v>108</v>
      </c>
      <c r="E29" s="102" t="s">
        <v>109</v>
      </c>
      <c r="I29" s="91"/>
      <c r="J29" s="118"/>
      <c r="K29" s="92"/>
      <c r="L29" s="93"/>
      <c r="M29" s="93"/>
    </row>
    <row r="30" spans="1:13" ht="41.25" customHeight="1">
      <c r="A30" s="103"/>
      <c r="B30" s="103"/>
      <c r="C30" s="103"/>
      <c r="D30" s="103"/>
      <c r="E30" s="103"/>
      <c r="I30" s="91"/>
      <c r="J30" s="118"/>
      <c r="K30" s="92"/>
      <c r="L30" s="119"/>
      <c r="M30" s="93"/>
    </row>
    <row r="31" spans="1:13" ht="11.25" customHeight="1">
      <c r="A31" s="111" t="s">
        <v>110</v>
      </c>
      <c r="B31" s="111" t="s">
        <v>111</v>
      </c>
      <c r="C31" s="120">
        <v>8</v>
      </c>
      <c r="D31" s="121">
        <v>1006</v>
      </c>
      <c r="E31" s="121">
        <v>125754.8</v>
      </c>
      <c r="I31" s="91"/>
      <c r="J31" s="118"/>
      <c r="K31" s="92"/>
      <c r="L31" s="119"/>
      <c r="M31" s="93"/>
    </row>
    <row r="32" spans="1:13" ht="11.25" customHeight="1">
      <c r="A32" s="111" t="s">
        <v>112</v>
      </c>
      <c r="B32" s="111" t="s">
        <v>113</v>
      </c>
      <c r="C32" s="120">
        <v>0</v>
      </c>
      <c r="D32" s="121">
        <v>0</v>
      </c>
      <c r="E32" s="121">
        <v>0</v>
      </c>
      <c r="I32" s="91"/>
      <c r="J32" s="118"/>
      <c r="K32" s="92"/>
      <c r="L32" s="119"/>
      <c r="M32" s="93"/>
    </row>
    <row r="33" spans="1:13" ht="11.25" customHeight="1">
      <c r="A33" s="111" t="s">
        <v>114</v>
      </c>
      <c r="B33" s="111" t="s">
        <v>115</v>
      </c>
      <c r="C33" s="120">
        <v>0</v>
      </c>
      <c r="D33" s="121">
        <v>0</v>
      </c>
      <c r="E33" s="121">
        <v>0</v>
      </c>
      <c r="I33" s="91"/>
      <c r="J33" s="118"/>
      <c r="K33" s="92"/>
      <c r="L33" s="119"/>
      <c r="M33" s="93"/>
    </row>
    <row r="34" spans="1:13" ht="11.25" customHeight="1">
      <c r="A34" s="111" t="s">
        <v>116</v>
      </c>
      <c r="B34" s="111" t="s">
        <v>117</v>
      </c>
      <c r="C34" s="120">
        <v>0</v>
      </c>
      <c r="D34" s="121">
        <v>0</v>
      </c>
      <c r="E34" s="121">
        <v>0</v>
      </c>
      <c r="I34" s="91"/>
      <c r="J34" s="118"/>
      <c r="K34" s="92"/>
      <c r="L34" s="119"/>
      <c r="M34" s="93"/>
    </row>
    <row r="35" spans="1:13" ht="11.25" customHeight="1">
      <c r="A35" s="111" t="s">
        <v>118</v>
      </c>
      <c r="B35" s="111" t="s">
        <v>119</v>
      </c>
      <c r="C35" s="120">
        <v>0</v>
      </c>
      <c r="D35" s="121">
        <v>0</v>
      </c>
      <c r="E35" s="121">
        <v>0</v>
      </c>
      <c r="I35" s="91"/>
      <c r="J35" s="118"/>
      <c r="K35" s="92"/>
      <c r="L35" s="119"/>
      <c r="M35" s="93"/>
    </row>
    <row r="36" spans="1:13" ht="11.25" customHeight="1">
      <c r="A36" s="111" t="s">
        <v>120</v>
      </c>
      <c r="B36" s="111" t="s">
        <v>121</v>
      </c>
      <c r="C36" s="120">
        <v>1</v>
      </c>
      <c r="D36" s="121">
        <v>81.5</v>
      </c>
      <c r="E36" s="121">
        <v>81473.5</v>
      </c>
      <c r="I36" s="91"/>
      <c r="J36" s="118"/>
      <c r="K36" s="92"/>
      <c r="L36" s="119"/>
      <c r="M36" s="93"/>
    </row>
    <row r="37" spans="1:13" ht="11.25" customHeight="1">
      <c r="A37" s="111" t="s">
        <v>122</v>
      </c>
      <c r="B37" s="111" t="s">
        <v>123</v>
      </c>
      <c r="C37" s="120">
        <v>0</v>
      </c>
      <c r="D37" s="121">
        <v>0</v>
      </c>
      <c r="E37" s="121">
        <v>0</v>
      </c>
      <c r="I37" s="91"/>
      <c r="J37" s="118"/>
      <c r="K37" s="92"/>
      <c r="L37" s="119"/>
      <c r="M37" s="93"/>
    </row>
    <row r="38" spans="1:13" ht="11.25" customHeight="1">
      <c r="A38" s="111" t="s">
        <v>124</v>
      </c>
      <c r="B38" s="111" t="s">
        <v>125</v>
      </c>
      <c r="C38" s="120">
        <v>2</v>
      </c>
      <c r="D38" s="121">
        <v>165.4</v>
      </c>
      <c r="E38" s="121">
        <v>82690.399999999994</v>
      </c>
      <c r="I38" s="91"/>
      <c r="J38" s="118"/>
      <c r="K38" s="92"/>
      <c r="L38" s="119"/>
      <c r="M38" s="93"/>
    </row>
    <row r="39" spans="1:13" ht="11.25" customHeight="1">
      <c r="A39" s="116" t="s">
        <v>126</v>
      </c>
      <c r="B39" s="117"/>
      <c r="C39" s="120">
        <v>11</v>
      </c>
      <c r="D39" s="121">
        <v>1252.9000000000001</v>
      </c>
      <c r="E39" s="121">
        <v>113899.3</v>
      </c>
    </row>
  </sheetData>
  <mergeCells count="38">
    <mergeCell ref="E29:E30"/>
    <mergeCell ref="A39:B39"/>
    <mergeCell ref="H16:H17"/>
    <mergeCell ref="I16:I17"/>
    <mergeCell ref="J16:J17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F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J29" sqref="J29"/>
    </sheetView>
  </sheetViews>
  <sheetFormatPr defaultColWidth="9.33203125" defaultRowHeight="12.75"/>
  <cols>
    <col min="1" max="1" width="4" style="123" customWidth="1"/>
    <col min="2" max="2" width="33" style="123" customWidth="1"/>
    <col min="3" max="3" width="11" style="123" customWidth="1"/>
    <col min="4" max="4" width="14.1640625" style="123" customWidth="1"/>
    <col min="5" max="5" width="10.33203125" style="123" customWidth="1"/>
    <col min="6" max="6" width="11" style="123" customWidth="1"/>
    <col min="7" max="7" width="14.1640625" style="123" customWidth="1"/>
    <col min="8" max="8" width="10.33203125" style="123" customWidth="1"/>
    <col min="9" max="9" width="11" style="123" customWidth="1"/>
    <col min="10" max="10" width="14.1640625" style="123" customWidth="1"/>
    <col min="11" max="11" width="10.33203125" style="123" customWidth="1"/>
    <col min="12" max="12" width="9.33203125" style="123" hidden="1" customWidth="1"/>
    <col min="13" max="13" width="9.33203125" style="124" hidden="1" customWidth="1"/>
    <col min="14" max="14" width="9.33203125" style="123" hidden="1" customWidth="1"/>
    <col min="15" max="15" width="9.33203125" style="124" hidden="1" customWidth="1"/>
    <col min="16" max="16" width="9.33203125" style="123"/>
    <col min="17" max="17" width="13.1640625" style="123" customWidth="1"/>
    <col min="18" max="16384" width="9.33203125" style="123"/>
  </cols>
  <sheetData>
    <row r="1" spans="1:11">
      <c r="A1" s="100" t="s">
        <v>144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23.25" customHeight="1">
      <c r="A2" s="102" t="s">
        <v>104</v>
      </c>
      <c r="B2" s="102" t="s">
        <v>105</v>
      </c>
      <c r="C2" s="105" t="s">
        <v>106</v>
      </c>
      <c r="D2" s="106"/>
      <c r="E2" s="106"/>
      <c r="F2" s="105" t="s">
        <v>135</v>
      </c>
      <c r="G2" s="106"/>
      <c r="H2" s="107"/>
      <c r="I2" s="105" t="s">
        <v>136</v>
      </c>
      <c r="J2" s="106"/>
      <c r="K2" s="107"/>
    </row>
    <row r="3" spans="1:11" ht="28.5" customHeight="1">
      <c r="A3" s="104"/>
      <c r="B3" s="104"/>
      <c r="C3" s="102" t="s">
        <v>107</v>
      </c>
      <c r="D3" s="102" t="s">
        <v>108</v>
      </c>
      <c r="E3" s="102" t="s">
        <v>109</v>
      </c>
      <c r="F3" s="102" t="s">
        <v>107</v>
      </c>
      <c r="G3" s="102" t="s">
        <v>108</v>
      </c>
      <c r="H3" s="102" t="s">
        <v>109</v>
      </c>
      <c r="I3" s="102" t="s">
        <v>107</v>
      </c>
      <c r="J3" s="102" t="s">
        <v>108</v>
      </c>
      <c r="K3" s="102" t="s">
        <v>109</v>
      </c>
    </row>
    <row r="4" spans="1:11" ht="21.75" customHeight="1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</row>
    <row r="5" spans="1:11">
      <c r="A5" s="111" t="s">
        <v>110</v>
      </c>
      <c r="B5" s="111" t="s">
        <v>111</v>
      </c>
      <c r="C5" s="120">
        <v>22824</v>
      </c>
      <c r="D5" s="125">
        <v>101401.07</v>
      </c>
      <c r="E5" s="125">
        <v>4442.7</v>
      </c>
      <c r="F5" s="120">
        <v>100</v>
      </c>
      <c r="G5" s="125">
        <v>126.3</v>
      </c>
      <c r="H5" s="125">
        <v>1262.5</v>
      </c>
      <c r="I5" s="120">
        <v>2259</v>
      </c>
      <c r="J5" s="125">
        <v>4728.1000000000004</v>
      </c>
      <c r="K5" s="125">
        <v>2093</v>
      </c>
    </row>
    <row r="6" spans="1:11">
      <c r="A6" s="111" t="s">
        <v>112</v>
      </c>
      <c r="B6" s="111" t="s">
        <v>113</v>
      </c>
      <c r="C6" s="120">
        <v>2264</v>
      </c>
      <c r="D6" s="125">
        <v>8541.8700000000008</v>
      </c>
      <c r="E6" s="125">
        <v>3772.9</v>
      </c>
      <c r="F6" s="120">
        <v>26</v>
      </c>
      <c r="G6" s="125">
        <v>35.299999999999997</v>
      </c>
      <c r="H6" s="125">
        <v>1356.7</v>
      </c>
      <c r="I6" s="120">
        <v>220</v>
      </c>
      <c r="J6" s="125">
        <v>460.5</v>
      </c>
      <c r="K6" s="125">
        <v>2093</v>
      </c>
    </row>
    <row r="7" spans="1:11">
      <c r="A7" s="111" t="s">
        <v>114</v>
      </c>
      <c r="B7" s="111" t="s">
        <v>115</v>
      </c>
      <c r="C7" s="120">
        <v>3099</v>
      </c>
      <c r="D7" s="125">
        <v>11584.23</v>
      </c>
      <c r="E7" s="125">
        <v>3738.1</v>
      </c>
      <c r="F7" s="120">
        <v>10</v>
      </c>
      <c r="G7" s="125">
        <v>13.5</v>
      </c>
      <c r="H7" s="125">
        <v>1351.8</v>
      </c>
      <c r="I7" s="120">
        <v>422</v>
      </c>
      <c r="J7" s="125">
        <v>883.2</v>
      </c>
      <c r="K7" s="125">
        <v>2093</v>
      </c>
    </row>
    <row r="8" spans="1:11">
      <c r="A8" s="111" t="s">
        <v>116</v>
      </c>
      <c r="B8" s="111" t="s">
        <v>117</v>
      </c>
      <c r="C8" s="120">
        <v>3456</v>
      </c>
      <c r="D8" s="125">
        <v>12050.14</v>
      </c>
      <c r="E8" s="125">
        <v>3486.7</v>
      </c>
      <c r="F8" s="120">
        <v>22</v>
      </c>
      <c r="G8" s="125">
        <v>27</v>
      </c>
      <c r="H8" s="125">
        <v>1225.3</v>
      </c>
      <c r="I8" s="120">
        <v>436</v>
      </c>
      <c r="J8" s="125">
        <v>912.5</v>
      </c>
      <c r="K8" s="125">
        <v>2093</v>
      </c>
    </row>
    <row r="9" spans="1:11">
      <c r="A9" s="111" t="s">
        <v>118</v>
      </c>
      <c r="B9" s="111" t="s">
        <v>119</v>
      </c>
      <c r="C9" s="120">
        <v>5602</v>
      </c>
      <c r="D9" s="125">
        <v>20159.990000000002</v>
      </c>
      <c r="E9" s="125">
        <v>3598.7</v>
      </c>
      <c r="F9" s="120">
        <v>48</v>
      </c>
      <c r="G9" s="125">
        <v>54.8</v>
      </c>
      <c r="H9" s="125">
        <v>1141</v>
      </c>
      <c r="I9" s="120">
        <v>694</v>
      </c>
      <c r="J9" s="125">
        <v>1452.5</v>
      </c>
      <c r="K9" s="125">
        <v>2093</v>
      </c>
    </row>
    <row r="10" spans="1:11">
      <c r="A10" s="111" t="s">
        <v>120</v>
      </c>
      <c r="B10" s="111" t="s">
        <v>121</v>
      </c>
      <c r="C10" s="120">
        <v>3450</v>
      </c>
      <c r="D10" s="125">
        <v>13056.57</v>
      </c>
      <c r="E10" s="125">
        <v>3784.5</v>
      </c>
      <c r="F10" s="120">
        <v>29</v>
      </c>
      <c r="G10" s="125">
        <v>36.4</v>
      </c>
      <c r="H10" s="125">
        <v>1256.8</v>
      </c>
      <c r="I10" s="120">
        <v>433</v>
      </c>
      <c r="J10" s="125">
        <v>906.3</v>
      </c>
      <c r="K10" s="125">
        <v>2093</v>
      </c>
    </row>
    <row r="11" spans="1:11">
      <c r="A11" s="111" t="s">
        <v>122</v>
      </c>
      <c r="B11" s="111" t="s">
        <v>123</v>
      </c>
      <c r="C11" s="120">
        <v>5122</v>
      </c>
      <c r="D11" s="125">
        <v>18564.68</v>
      </c>
      <c r="E11" s="125">
        <v>3624.5</v>
      </c>
      <c r="F11" s="120">
        <v>43</v>
      </c>
      <c r="G11" s="125">
        <v>51.9</v>
      </c>
      <c r="H11" s="125">
        <v>1207</v>
      </c>
      <c r="I11" s="120">
        <v>757</v>
      </c>
      <c r="J11" s="125">
        <v>1584.4</v>
      </c>
      <c r="K11" s="125">
        <v>2093</v>
      </c>
    </row>
    <row r="12" spans="1:11">
      <c r="A12" s="111" t="s">
        <v>124</v>
      </c>
      <c r="B12" s="111" t="s">
        <v>125</v>
      </c>
      <c r="C12" s="120">
        <v>7808</v>
      </c>
      <c r="D12" s="125">
        <v>28833.9</v>
      </c>
      <c r="E12" s="125">
        <v>3692.9</v>
      </c>
      <c r="F12" s="120">
        <v>38</v>
      </c>
      <c r="G12" s="125">
        <v>47.1</v>
      </c>
      <c r="H12" s="125">
        <v>1240.3</v>
      </c>
      <c r="I12" s="120">
        <v>1262</v>
      </c>
      <c r="J12" s="125">
        <v>2641.4</v>
      </c>
      <c r="K12" s="125">
        <v>2093</v>
      </c>
    </row>
    <row r="13" spans="1:11">
      <c r="A13" s="116" t="s">
        <v>126</v>
      </c>
      <c r="B13" s="117"/>
      <c r="C13" s="120">
        <v>53626</v>
      </c>
      <c r="D13" s="125">
        <v>214194.3</v>
      </c>
      <c r="E13" s="125">
        <v>3994.2</v>
      </c>
      <c r="F13" s="120">
        <v>317</v>
      </c>
      <c r="G13" s="125">
        <v>394.1</v>
      </c>
      <c r="H13" s="125">
        <v>1243.0999999999999</v>
      </c>
      <c r="I13" s="120">
        <v>6483</v>
      </c>
      <c r="J13" s="125">
        <v>13568.9</v>
      </c>
      <c r="K13" s="125">
        <v>2093</v>
      </c>
    </row>
    <row r="14" spans="1:11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</row>
    <row r="15" spans="1:11" ht="22.5" customHeight="1">
      <c r="A15" s="102" t="s">
        <v>104</v>
      </c>
      <c r="B15" s="102" t="s">
        <v>105</v>
      </c>
      <c r="C15" s="105" t="s">
        <v>137</v>
      </c>
      <c r="D15" s="106"/>
      <c r="E15" s="107"/>
      <c r="F15" s="105" t="s">
        <v>145</v>
      </c>
      <c r="G15" s="106"/>
      <c r="H15" s="107"/>
      <c r="I15" s="105" t="s">
        <v>88</v>
      </c>
      <c r="J15" s="106"/>
      <c r="K15" s="107"/>
    </row>
    <row r="16" spans="1:11" ht="12.75" customHeight="1">
      <c r="A16" s="104"/>
      <c r="B16" s="104"/>
      <c r="C16" s="102" t="s">
        <v>107</v>
      </c>
      <c r="D16" s="102" t="s">
        <v>108</v>
      </c>
      <c r="E16" s="102" t="s">
        <v>109</v>
      </c>
      <c r="F16" s="102" t="s">
        <v>107</v>
      </c>
      <c r="G16" s="102" t="s">
        <v>108</v>
      </c>
      <c r="H16" s="102" t="s">
        <v>109</v>
      </c>
      <c r="I16" s="102" t="s">
        <v>107</v>
      </c>
      <c r="J16" s="102" t="s">
        <v>108</v>
      </c>
      <c r="K16" s="102" t="s">
        <v>109</v>
      </c>
    </row>
    <row r="17" spans="1:11" ht="39.75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</row>
    <row r="18" spans="1:11">
      <c r="A18" s="111" t="s">
        <v>110</v>
      </c>
      <c r="B18" s="111" t="s">
        <v>111</v>
      </c>
      <c r="C18" s="120">
        <v>20465</v>
      </c>
      <c r="D18" s="125">
        <v>96546.7</v>
      </c>
      <c r="E18" s="125">
        <v>4717.7</v>
      </c>
      <c r="F18" s="120">
        <v>0</v>
      </c>
      <c r="G18" s="125">
        <v>0</v>
      </c>
      <c r="H18" s="125">
        <v>0</v>
      </c>
      <c r="I18" s="120">
        <v>0</v>
      </c>
      <c r="J18" s="125">
        <v>0</v>
      </c>
      <c r="K18" s="125">
        <v>0</v>
      </c>
    </row>
    <row r="19" spans="1:11">
      <c r="A19" s="111" t="s">
        <v>112</v>
      </c>
      <c r="B19" s="111" t="s">
        <v>113</v>
      </c>
      <c r="C19" s="120">
        <v>2018</v>
      </c>
      <c r="D19" s="125">
        <v>8046.1</v>
      </c>
      <c r="E19" s="125">
        <v>3987.2</v>
      </c>
      <c r="F19" s="120">
        <v>0</v>
      </c>
      <c r="G19" s="125">
        <v>0</v>
      </c>
      <c r="H19" s="125">
        <v>0</v>
      </c>
      <c r="I19" s="120">
        <v>0</v>
      </c>
      <c r="J19" s="125">
        <v>0</v>
      </c>
      <c r="K19" s="125">
        <v>0</v>
      </c>
    </row>
    <row r="20" spans="1:11">
      <c r="A20" s="111" t="s">
        <v>114</v>
      </c>
      <c r="B20" s="111" t="s">
        <v>115</v>
      </c>
      <c r="C20" s="120">
        <v>2667</v>
      </c>
      <c r="D20" s="125">
        <v>10687.5</v>
      </c>
      <c r="E20" s="125">
        <v>4007.3</v>
      </c>
      <c r="F20" s="120">
        <v>0</v>
      </c>
      <c r="G20" s="125">
        <v>0</v>
      </c>
      <c r="H20" s="125">
        <v>0</v>
      </c>
      <c r="I20" s="120">
        <v>0</v>
      </c>
      <c r="J20" s="125">
        <v>0</v>
      </c>
      <c r="K20" s="125">
        <v>0</v>
      </c>
    </row>
    <row r="21" spans="1:11">
      <c r="A21" s="111" t="s">
        <v>116</v>
      </c>
      <c r="B21" s="111" t="s">
        <v>117</v>
      </c>
      <c r="C21" s="120">
        <v>2998</v>
      </c>
      <c r="D21" s="125">
        <v>11110.6</v>
      </c>
      <c r="E21" s="125">
        <v>3706</v>
      </c>
      <c r="F21" s="120">
        <v>0</v>
      </c>
      <c r="G21" s="125">
        <v>0</v>
      </c>
      <c r="H21" s="125">
        <v>0</v>
      </c>
      <c r="I21" s="120">
        <v>0</v>
      </c>
      <c r="J21" s="125">
        <v>0</v>
      </c>
      <c r="K21" s="125">
        <v>0</v>
      </c>
    </row>
    <row r="22" spans="1:11">
      <c r="A22" s="111" t="s">
        <v>118</v>
      </c>
      <c r="B22" s="111" t="s">
        <v>119</v>
      </c>
      <c r="C22" s="120">
        <v>4860</v>
      </c>
      <c r="D22" s="125">
        <v>18652.7</v>
      </c>
      <c r="E22" s="125">
        <v>3838</v>
      </c>
      <c r="F22" s="120">
        <v>0</v>
      </c>
      <c r="G22" s="125">
        <v>0</v>
      </c>
      <c r="H22" s="125">
        <v>0</v>
      </c>
      <c r="I22" s="120">
        <v>0</v>
      </c>
      <c r="J22" s="125">
        <v>0</v>
      </c>
      <c r="K22" s="125">
        <v>0</v>
      </c>
    </row>
    <row r="23" spans="1:11">
      <c r="A23" s="111" t="s">
        <v>120</v>
      </c>
      <c r="B23" s="111" t="s">
        <v>121</v>
      </c>
      <c r="C23" s="120">
        <v>2988</v>
      </c>
      <c r="D23" s="125">
        <v>12113.9</v>
      </c>
      <c r="E23" s="125">
        <v>4054.2</v>
      </c>
      <c r="F23" s="120">
        <v>0</v>
      </c>
      <c r="G23" s="125">
        <v>0</v>
      </c>
      <c r="H23" s="125">
        <v>0</v>
      </c>
      <c r="I23" s="120">
        <v>0</v>
      </c>
      <c r="J23" s="125">
        <v>0</v>
      </c>
      <c r="K23" s="125">
        <v>0</v>
      </c>
    </row>
    <row r="24" spans="1:11">
      <c r="A24" s="111" t="s">
        <v>122</v>
      </c>
      <c r="B24" s="111" t="s">
        <v>123</v>
      </c>
      <c r="C24" s="120">
        <v>4322</v>
      </c>
      <c r="D24" s="125">
        <v>16928.400000000001</v>
      </c>
      <c r="E24" s="125">
        <v>3916.8</v>
      </c>
      <c r="F24" s="120">
        <v>0</v>
      </c>
      <c r="G24" s="125">
        <v>0</v>
      </c>
      <c r="H24" s="125">
        <v>0</v>
      </c>
      <c r="I24" s="120">
        <v>0</v>
      </c>
      <c r="J24" s="125">
        <v>0</v>
      </c>
      <c r="K24" s="125">
        <v>0</v>
      </c>
    </row>
    <row r="25" spans="1:11">
      <c r="A25" s="111" t="s">
        <v>124</v>
      </c>
      <c r="B25" s="111" t="s">
        <v>125</v>
      </c>
      <c r="C25" s="120">
        <v>6508</v>
      </c>
      <c r="D25" s="125">
        <v>26145.4</v>
      </c>
      <c r="E25" s="125">
        <v>4017.4</v>
      </c>
      <c r="F25" s="120">
        <v>0</v>
      </c>
      <c r="G25" s="125">
        <v>0</v>
      </c>
      <c r="H25" s="125">
        <v>0</v>
      </c>
      <c r="I25" s="120">
        <v>0</v>
      </c>
      <c r="J25" s="125">
        <v>0</v>
      </c>
      <c r="K25" s="125">
        <v>0</v>
      </c>
    </row>
    <row r="26" spans="1:11">
      <c r="A26" s="116" t="s">
        <v>126</v>
      </c>
      <c r="B26" s="117"/>
      <c r="C26" s="120">
        <v>46826</v>
      </c>
      <c r="D26" s="125">
        <v>200231.3</v>
      </c>
      <c r="E26" s="125">
        <v>4276.1000000000004</v>
      </c>
      <c r="F26" s="120">
        <v>0</v>
      </c>
      <c r="G26" s="125">
        <v>0</v>
      </c>
      <c r="H26" s="125">
        <v>0</v>
      </c>
      <c r="I26" s="120">
        <v>0</v>
      </c>
      <c r="J26" s="125">
        <v>0</v>
      </c>
      <c r="K26" s="125">
        <v>0</v>
      </c>
    </row>
    <row r="27" spans="1:11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</row>
    <row r="28" spans="1:1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</row>
    <row r="29" spans="1:11">
      <c r="A29" s="93"/>
      <c r="B29" s="93"/>
      <c r="C29" s="93"/>
      <c r="D29" s="93"/>
      <c r="E29" s="93"/>
      <c r="F29" s="93"/>
      <c r="G29" s="93"/>
      <c r="H29" s="93"/>
      <c r="I29" s="93"/>
      <c r="J29" s="93"/>
      <c r="K29" s="93"/>
    </row>
    <row r="30" spans="1:11">
      <c r="A30" s="93"/>
      <c r="B30" s="93"/>
      <c r="C30" s="93"/>
      <c r="D30" s="93"/>
      <c r="E30" s="93"/>
      <c r="F30" s="93"/>
      <c r="G30" s="93"/>
      <c r="H30" s="93"/>
      <c r="I30" s="93"/>
      <c r="J30" s="93"/>
      <c r="K30" s="93"/>
    </row>
    <row r="31" spans="1:11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</row>
    <row r="32" spans="1:11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</row>
  </sheetData>
  <mergeCells count="31"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G3:G4"/>
    <mergeCell ref="H3:H4"/>
    <mergeCell ref="I3:I4"/>
    <mergeCell ref="J3:J4"/>
    <mergeCell ref="K3:K4"/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cp:lastPrinted>2016-10-18T14:19:06Z</cp:lastPrinted>
  <dcterms:created xsi:type="dcterms:W3CDTF">2023-07-03T13:14:44Z</dcterms:created>
  <dcterms:modified xsi:type="dcterms:W3CDTF">2023-07-04T06:38:00Z</dcterms:modified>
</cp:coreProperties>
</file>