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435" tabRatio="902"/>
  </bookViews>
  <sheets>
    <sheet name="5pf_titul" sheetId="1" r:id="rId1"/>
    <sheet name="5pf" sheetId="2" r:id="rId2"/>
    <sheet name="5pf Контроль" sheetId="3" r:id="rId3"/>
    <sheet name="Додаток 1" sheetId="4" r:id="rId4"/>
    <sheet name="Додаток 2" sheetId="5" r:id="rId5"/>
    <sheet name="Додаток 3" sheetId="6" r:id="rId6"/>
    <sheet name="5pf_titul (раб)" sheetId="7" r:id="rId7"/>
    <sheet name="5pf (раб)" sheetId="8" r:id="rId8"/>
    <sheet name="5pf (раб) Контроль" sheetId="9" r:id="rId9"/>
    <sheet name="Додаток 1 (раб)" sheetId="10" r:id="rId10"/>
    <sheet name="Додаток 2 (раб)" sheetId="11" r:id="rId11"/>
    <sheet name="Додаток 3 (раб)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_xlnm.Print_Titles" localSheetId="1">'5pf'!$3:$3</definedName>
    <definedName name="_xlnm.Print_Titles" localSheetId="7">'[4]5pf (rab)'!$3:$3</definedName>
  </definedNames>
  <calcPr calcId="125725"/>
</workbook>
</file>

<file path=xl/calcChain.xml><?xml version="1.0" encoding="utf-8"?>
<calcChain xmlns="http://schemas.openxmlformats.org/spreadsheetml/2006/main">
  <c r="F12" i="9"/>
  <c r="C12"/>
  <c r="F11"/>
  <c r="C11"/>
  <c r="F10"/>
  <c r="C10"/>
  <c r="F9"/>
  <c r="C9"/>
  <c r="F6"/>
  <c r="C6"/>
  <c r="F5"/>
  <c r="C5"/>
  <c r="F4"/>
  <c r="C4"/>
  <c r="F3"/>
  <c r="C3"/>
  <c r="F26" i="8"/>
  <c r="F25"/>
  <c r="F24"/>
  <c r="F23"/>
  <c r="F22"/>
  <c r="F21"/>
  <c r="F20"/>
  <c r="F19"/>
  <c r="F18"/>
  <c r="F17"/>
  <c r="F15"/>
  <c r="F14"/>
  <c r="F13"/>
  <c r="F12"/>
  <c r="F11"/>
  <c r="F10"/>
  <c r="F9"/>
  <c r="F8"/>
  <c r="F7"/>
  <c r="F6"/>
  <c r="F5"/>
  <c r="F4"/>
  <c r="F13" i="3"/>
  <c r="C13"/>
  <c r="F12"/>
  <c r="C12"/>
  <c r="F11"/>
  <c r="C11"/>
  <c r="F10"/>
  <c r="C10"/>
  <c r="F9"/>
  <c r="C9"/>
  <c r="F7"/>
  <c r="C7"/>
  <c r="F6"/>
  <c r="C6"/>
  <c r="F5"/>
  <c r="C5"/>
  <c r="F4"/>
  <c r="C4"/>
  <c r="F3"/>
  <c r="C3"/>
  <c r="G12" i="9"/>
  <c r="G11"/>
  <c r="G10"/>
  <c r="G9"/>
  <c r="G6"/>
  <c r="G5"/>
  <c r="G4"/>
  <c r="G3"/>
  <c r="G26" i="8"/>
  <c r="G25"/>
  <c r="K24"/>
  <c r="J24"/>
  <c r="I24"/>
  <c r="H24"/>
  <c r="G24"/>
  <c r="G23"/>
  <c r="G22"/>
  <c r="G21"/>
  <c r="G20"/>
  <c r="G19"/>
  <c r="I18"/>
  <c r="K18" s="1"/>
  <c r="H18"/>
  <c r="J18" s="1"/>
  <c r="G18"/>
  <c r="G17"/>
  <c r="G15"/>
  <c r="G14"/>
  <c r="G13"/>
  <c r="G12"/>
  <c r="G11"/>
  <c r="G10"/>
  <c r="G9"/>
  <c r="G8"/>
  <c r="G7"/>
  <c r="G6"/>
  <c r="G5"/>
  <c r="I4"/>
  <c r="K4" s="1"/>
  <c r="H4"/>
  <c r="J4" s="1"/>
  <c r="G4"/>
  <c r="G13" i="3"/>
  <c r="G12"/>
  <c r="G11"/>
  <c r="G10"/>
  <c r="G9"/>
  <c r="G7"/>
  <c r="G6"/>
  <c r="G5"/>
  <c r="G4"/>
  <c r="G3"/>
  <c r="E27" i="2"/>
  <c r="E26"/>
  <c r="I24"/>
  <c r="G24"/>
  <c r="F24"/>
  <c r="H24" s="1"/>
  <c r="E24"/>
  <c r="E23"/>
  <c r="E22"/>
  <c r="E21"/>
  <c r="E20"/>
  <c r="E19"/>
  <c r="I18"/>
  <c r="G18"/>
  <c r="F18"/>
  <c r="H18" s="1"/>
  <c r="E18"/>
  <c r="E17"/>
  <c r="E16"/>
  <c r="E15"/>
  <c r="E14"/>
  <c r="E13"/>
  <c r="E12"/>
  <c r="E11"/>
  <c r="E10"/>
  <c r="E9"/>
  <c r="E8"/>
  <c r="E7"/>
  <c r="E6"/>
  <c r="E5"/>
  <c r="G4"/>
  <c r="I4" s="1"/>
  <c r="F4"/>
  <c r="H4" s="1"/>
  <c r="E4"/>
</calcChain>
</file>

<file path=xl/sharedStrings.xml><?xml version="1.0" encoding="utf-8"?>
<sst xmlns="http://schemas.openxmlformats.org/spreadsheetml/2006/main" count="850" uniqueCount="146">
  <si>
    <t xml:space="preserve">Державне статистичне спостереження </t>
  </si>
  <si>
    <t>ЗВІТ
про розподіл пенсіонерів за розмірами призначених місячних пенсій</t>
  </si>
  <si>
    <t xml:space="preserve">на </t>
  </si>
  <si>
    <t>31.10.2023</t>
  </si>
  <si>
    <t>Подають:</t>
  </si>
  <si>
    <t>Терміни подання</t>
  </si>
  <si>
    <t xml:space="preserve">Форма № 5-ПФ
</t>
  </si>
  <si>
    <t>Управління Пенсійного фонду України в районах, містах і районах у містах</t>
  </si>
  <si>
    <t xml:space="preserve">ЗАТВЕРДЖЕНО
Наказ Пенсійного фонду України
та Державного комітету статистики України
від 29.12.2003 р. № 127/471
</t>
  </si>
  <si>
    <t>– головним управлінням Пенсійного фонду України в Автономній Республіці Крим, областях, містах Києві та Севастополі</t>
  </si>
  <si>
    <t>2 числа після звітного періоду</t>
  </si>
  <si>
    <t>– районним,міським відділам статистики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</si>
  <si>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</si>
  <si>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</si>
  <si>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5 числа після звітного періоду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</si>
  <si>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</si>
  <si>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Квартальна</t>
  </si>
  <si>
    <t>Пенсійний фонд України зведену інформацію по Україні та регіонах</t>
  </si>
  <si>
    <t>8 числа після звітного періоду</t>
  </si>
  <si>
    <t>– Державному комітету статистики України</t>
  </si>
  <si>
    <t>Найменування організації-складача інформації</t>
  </si>
  <si>
    <t>Головне управління ПФУ в Тернопільській області</t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</si>
  <si>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</si>
  <si>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</si>
  <si>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</si>
  <si>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</si>
  <si>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</si>
  <si>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</si>
  <si>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</si>
  <si>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</si>
  <si>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</si>
  <si>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</si>
  <si>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</si>
  <si>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Назва показників</t>
  </si>
  <si>
    <t>№№ рядків</t>
  </si>
  <si>
    <t>Чисельність пенсіонерів усіх категорій (осіб)</t>
  </si>
  <si>
    <t>Сума призначених пенсій з цільовою грошовою допомогою з урахуванням індексації, 
(тис.грн.)</t>
  </si>
  <si>
    <t>Середні розімри призначених пенсій з цільовою грошовою допомогою з урахуванням індексації, 
(грн.коп.)
(гр.2:гр.1)</t>
  </si>
  <si>
    <t>А</t>
  </si>
  <si>
    <t>Б</t>
  </si>
  <si>
    <t>Всього пенсіонерів (02-22)
 у тому числi одержують пенсії у загальній сумі:</t>
  </si>
  <si>
    <t>01</t>
  </si>
  <si>
    <t>до 800 грн. Включно</t>
  </si>
  <si>
    <t>02</t>
  </si>
  <si>
    <t>від 801 грн. до 1000 грн.</t>
  </si>
  <si>
    <t>03</t>
  </si>
  <si>
    <t>від 1001 грн. до 1100 грн.</t>
  </si>
  <si>
    <t>04</t>
  </si>
  <si>
    <t>від 1101 грн. до 1200 грн.</t>
  </si>
  <si>
    <t>05</t>
  </si>
  <si>
    <t>від 1201 грн. до 1300 грн.</t>
  </si>
  <si>
    <t>06</t>
  </si>
  <si>
    <t>від 1301 грн. до 1400 грн.</t>
  </si>
  <si>
    <t>07</t>
  </si>
  <si>
    <t>від 1401 грн. до 1500 грн.</t>
  </si>
  <si>
    <t>08</t>
  </si>
  <si>
    <t>від 1501 грн. до 2000 грн.</t>
  </si>
  <si>
    <t>09</t>
  </si>
  <si>
    <t>від 2001 грн. до 3000 грн.</t>
  </si>
  <si>
    <t>10</t>
  </si>
  <si>
    <t>від 3001 грн. до 4000 грн.</t>
  </si>
  <si>
    <t>11</t>
  </si>
  <si>
    <t>від 4001 грн. до 5000 грн.</t>
  </si>
  <si>
    <t>12</t>
  </si>
  <si>
    <t>від 5001 грн. до 10000 грн.</t>
  </si>
  <si>
    <t>13</t>
  </si>
  <si>
    <t>понад 10000 грн.</t>
  </si>
  <si>
    <t>14</t>
  </si>
  <si>
    <t>Із загального числа пенсіонерів (рядок 01) одержують пенсію:
- за віком</t>
  </si>
  <si>
    <t>15</t>
  </si>
  <si>
    <t>- по інвалідності</t>
  </si>
  <si>
    <t>16</t>
  </si>
  <si>
    <t>- у разі втрати годувальника</t>
  </si>
  <si>
    <t>17</t>
  </si>
  <si>
    <t>- за вислугу років</t>
  </si>
  <si>
    <t>18</t>
  </si>
  <si>
    <t>- соціальні пенсії</t>
  </si>
  <si>
    <t>19</t>
  </si>
  <si>
    <t>- довічне утримання суддів</t>
  </si>
  <si>
    <t>20</t>
  </si>
  <si>
    <t>Із загального числапенсіонерів (рядок 01) одержують пенсію:
- нижче прожиткового мінімуму</t>
  </si>
  <si>
    <t>21</t>
  </si>
  <si>
    <t>- у розмірі прожиткового мінімуму</t>
  </si>
  <si>
    <t>22</t>
  </si>
  <si>
    <t>- вище прожиткового мінімуму</t>
  </si>
  <si>
    <t>23</t>
  </si>
  <si>
    <t xml:space="preserve"> Із загального числа пенсіонерів (рядок 01) -  працюючі пенсіонери</t>
  </si>
  <si>
    <t>24</t>
  </si>
  <si>
    <t>Довідково: ті які працюють на спец посадах «виплата пенсій припинена»</t>
  </si>
  <si>
    <t>25</t>
  </si>
  <si>
    <t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</si>
  <si>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>Виконавець _________________________________
(прізвище, номер телефону)</t>
  </si>
  <si>
    <t>Керівник _________________________
(підпис) (прізвище, ініціали)</t>
  </si>
  <si>
    <t>"___" __________________ 20     р.</t>
  </si>
  <si>
    <t>Чисельність</t>
  </si>
  <si>
    <t>Результат</t>
  </si>
  <si>
    <t>=</t>
  </si>
  <si>
    <t>02-14</t>
  </si>
  <si>
    <t>15-20</t>
  </si>
  <si>
    <t>21-23</t>
  </si>
  <si>
    <t>&lt;=</t>
  </si>
  <si>
    <t>25(Раб)</t>
  </si>
  <si>
    <t>Сума</t>
  </si>
  <si>
    <t xml:space="preserve">Розподіл пенсіонерів за розмірами призначених місячних пенсій </t>
  </si>
  <si>
    <t>№ п/п</t>
  </si>
  <si>
    <t>Регіони</t>
  </si>
  <si>
    <t>Пенсіонери, всього</t>
  </si>
  <si>
    <t>Чисельність пенсіонерів, всього</t>
  </si>
  <si>
    <t>Сума призначених місячних пенсій, тис.грн.</t>
  </si>
  <si>
    <t>Середній розмір пенсії, грн.коп.</t>
  </si>
  <si>
    <t>1</t>
  </si>
  <si>
    <t>ГУ ПФУ в Тернопільській області (Тернопільське ОУ)</t>
  </si>
  <si>
    <t>2</t>
  </si>
  <si>
    <t>ГУ ПФУ в Тернопільській області (Бережанське ОУ)</t>
  </si>
  <si>
    <t>3</t>
  </si>
  <si>
    <t>ГУ ПФУ в Тернопільській області (Бучацьке ОУ)</t>
  </si>
  <si>
    <t>4</t>
  </si>
  <si>
    <t>ГУ ПФУ в Тернопільській області (Козівське ОУ)</t>
  </si>
  <si>
    <t>5</t>
  </si>
  <si>
    <t>ГУ ПФУ в Тернопільській області (Лановецьке ОУ)</t>
  </si>
  <si>
    <t>6</t>
  </si>
  <si>
    <t>ГУ ПФУ в Тернопільській області (Кременецьке ОУ)</t>
  </si>
  <si>
    <t>7</t>
  </si>
  <si>
    <t>ГУ ПФУ в Тернопільській області (Теребовлянське ОУ)</t>
  </si>
  <si>
    <t>8</t>
  </si>
  <si>
    <t>ГУ ПФУ в Тернопільській області (Чортківське ОУ)</t>
  </si>
  <si>
    <t>Всього</t>
  </si>
  <si>
    <t>Розподіл пенсіонерів за видами призначених місячних пенсій</t>
  </si>
  <si>
    <t xml:space="preserve"> за віком</t>
  </si>
  <si>
    <t>по інвалідності</t>
  </si>
  <si>
    <t>у разі втрати годувальника</t>
  </si>
  <si>
    <t>за вислугу років</t>
  </si>
  <si>
    <t>соціальні пенсії</t>
  </si>
  <si>
    <t>довічне утримання суддів</t>
  </si>
  <si>
    <t>Розподіл пенсіонерів за розмірами призначених пенсій відносно прожиткового мінімуму для осіб, які втратили працездатність</t>
  </si>
  <si>
    <t xml:space="preserve">нижче прожиткового мінімуму </t>
  </si>
  <si>
    <t>у розмірі прожиткового мінімуму</t>
  </si>
  <si>
    <t>вище прожиткового мінімуму</t>
  </si>
  <si>
    <t>Із загального числа пенсіонерів (рядок 01) -  працюючі пенсіонери</t>
  </si>
  <si>
    <t>ЗВІТ
про розподіл працюючих пенсіонерів за розмірами призначених місячних пенсій</t>
  </si>
  <si>
    <r>
      <t xml:space="preserve">Чисельність </t>
    </r>
    <r>
      <rPr>
        <b/>
        <u/>
        <sz val="8"/>
        <rFont val="Times New Roman"/>
        <charset val="204"/>
      </rPr>
      <t>працюючих</t>
    </r>
    <r>
      <rPr>
        <sz val="8"/>
        <rFont val="Times New Roman"/>
        <charset val="204"/>
      </rPr>
      <t xml:space="preserve"> пенсіонерів усіх категорій (осіб)</t>
    </r>
  </si>
  <si>
    <t xml:space="preserve"> Із загального числа пенсіонерів (рядок 01) -  працюючі пенсіонери(85%  признач.розміру)</t>
  </si>
  <si>
    <t xml:space="preserve">Розподіл працюючих пенсіонерів за розмірами призначених місячних пенсій </t>
  </si>
  <si>
    <t>Розподіл працюючих пенсіонерів за видами призначених місячних пенсій</t>
  </si>
  <si>
    <t>Розподіл працюючих пенсіонерів за розмірами призначених пенсій відносно прожиткового мінімуму для осіб, які втратили працездатність</t>
  </si>
  <si>
    <t>Із загального числа пенсіонерів (рядок 01) -  працюючі пенсіонери(85% признач. розм.)</t>
  </si>
</sst>
</file>

<file path=xl/styles.xml><?xml version="1.0" encoding="utf-8"?>
<styleSheet xmlns="http://schemas.openxmlformats.org/spreadsheetml/2006/main">
  <fonts count="29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charset val="204"/>
    </font>
    <font>
      <sz val="8"/>
      <color indexed="10"/>
      <name val="Times New Roman"/>
      <charset val="204"/>
    </font>
    <font>
      <sz val="8"/>
      <color indexed="10"/>
      <name val="Times New Roman"/>
      <family val="1"/>
      <charset val="204"/>
    </font>
    <font>
      <sz val="10"/>
      <color indexed="10"/>
      <name val="Times New Roman"/>
      <charset val="204"/>
    </font>
    <font>
      <b/>
      <u/>
      <sz val="8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2">
    <xf numFmtId="0" fontId="0" fillId="0" borderId="0" xfId="0"/>
    <xf numFmtId="0" fontId="19" fillId="0" borderId="0" xfId="0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horizontal="center" wrapText="1"/>
    </xf>
    <xf numFmtId="0" fontId="23" fillId="0" borderId="0" xfId="0" applyFont="1" applyAlignment="1"/>
    <xf numFmtId="49" fontId="23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left"/>
    </xf>
    <xf numFmtId="0" fontId="23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0" xfId="0" applyAlignment="1"/>
    <xf numFmtId="0" fontId="18" fillId="0" borderId="12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5" xfId="0" applyFont="1" applyBorder="1" applyAlignment="1">
      <alignment horizontal="left" vertical="top" wrapText="1" indent="1"/>
    </xf>
    <xf numFmtId="0" fontId="18" fillId="0" borderId="17" xfId="0" applyFont="1" applyBorder="1" applyAlignment="1">
      <alignment horizontal="left" vertical="top" wrapText="1" indent="1"/>
    </xf>
    <xf numFmtId="0" fontId="18" fillId="0" borderId="16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wrapText="1"/>
    </xf>
    <xf numFmtId="0" fontId="0" fillId="0" borderId="0" xfId="0" applyProtection="1">
      <protection locked="0"/>
    </xf>
    <xf numFmtId="0" fontId="19" fillId="0" borderId="21" xfId="0" applyFont="1" applyBorder="1" applyAlignment="1" applyProtection="1">
      <alignment vertical="top" wrapText="1"/>
      <protection locked="0"/>
    </xf>
    <xf numFmtId="0" fontId="19" fillId="0" borderId="22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20" fillId="0" borderId="21" xfId="0" applyFont="1" applyBorder="1" applyAlignment="1" applyProtection="1">
      <alignment vertical="top" wrapText="1"/>
      <protection locked="0"/>
    </xf>
    <xf numFmtId="0" fontId="20" fillId="0" borderId="22" xfId="0" applyFont="1" applyBorder="1" applyAlignment="1" applyProtection="1">
      <alignment vertical="top" wrapText="1"/>
      <protection locked="0"/>
    </xf>
    <xf numFmtId="0" fontId="20" fillId="0" borderId="23" xfId="0" applyFont="1" applyBorder="1" applyAlignment="1" applyProtection="1">
      <alignment vertical="top" wrapText="1"/>
      <protection locked="0"/>
    </xf>
    <xf numFmtId="0" fontId="18" fillId="0" borderId="21" xfId="0" applyFont="1" applyBorder="1" applyAlignment="1" applyProtection="1">
      <alignment vertical="top" wrapText="1"/>
      <protection locked="0"/>
    </xf>
    <xf numFmtId="0" fontId="18" fillId="0" borderId="22" xfId="0" applyFont="1" applyBorder="1" applyAlignment="1" applyProtection="1">
      <alignment vertical="top" wrapText="1"/>
      <protection locked="0"/>
    </xf>
    <xf numFmtId="0" fontId="18" fillId="0" borderId="23" xfId="0" applyFont="1" applyBorder="1" applyAlignment="1" applyProtection="1">
      <alignment vertical="top" wrapText="1"/>
      <protection locked="0"/>
    </xf>
    <xf numFmtId="0" fontId="18" fillId="0" borderId="10" xfId="0" applyFont="1" applyBorder="1" applyAlignment="1" applyProtection="1">
      <alignment horizontal="center" vertical="top" wrapText="1"/>
      <protection locked="0"/>
    </xf>
    <xf numFmtId="0" fontId="18" fillId="0" borderId="18" xfId="0" applyFont="1" applyBorder="1" applyAlignment="1" applyProtection="1">
      <alignment horizontal="center" vertical="top" wrapText="1"/>
      <protection locked="0"/>
    </xf>
    <xf numFmtId="0" fontId="18" fillId="0" borderId="21" xfId="0" applyFont="1" applyBorder="1" applyAlignment="1" applyProtection="1">
      <alignment horizontal="center" vertical="top" wrapText="1"/>
      <protection locked="0"/>
    </xf>
    <xf numFmtId="0" fontId="18" fillId="0" borderId="22" xfId="0" applyFont="1" applyBorder="1" applyAlignment="1" applyProtection="1">
      <alignment horizontal="center" vertical="top" wrapText="1"/>
      <protection locked="0"/>
    </xf>
    <xf numFmtId="0" fontId="18" fillId="0" borderId="23" xfId="0" applyFont="1" applyBorder="1" applyAlignment="1" applyProtection="1">
      <alignment horizontal="center" vertical="top" wrapText="1"/>
      <protection locked="0"/>
    </xf>
    <xf numFmtId="0" fontId="18" fillId="0" borderId="17" xfId="0" applyFont="1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18" fillId="0" borderId="18" xfId="0" applyNumberFormat="1" applyFont="1" applyBorder="1" applyAlignment="1" applyProtection="1">
      <alignment horizontal="right" vertical="top" wrapText="1"/>
      <protection locked="0"/>
    </xf>
    <xf numFmtId="1" fontId="18" fillId="0" borderId="17" xfId="0" applyNumberFormat="1" applyFont="1" applyBorder="1" applyAlignment="1" applyProtection="1">
      <alignment horizontal="right" vertical="top" wrapText="1"/>
      <protection locked="0"/>
    </xf>
    <xf numFmtId="0" fontId="18" fillId="0" borderId="19" xfId="0" applyFont="1" applyBorder="1" applyAlignment="1" applyProtection="1">
      <alignment horizontal="center" wrapText="1"/>
      <protection locked="0"/>
    </xf>
    <xf numFmtId="1" fontId="18" fillId="0" borderId="17" xfId="0" applyNumberFormat="1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Protection="1">
      <protection locked="0"/>
    </xf>
    <xf numFmtId="0" fontId="24" fillId="0" borderId="0" xfId="0" applyFont="1"/>
    <xf numFmtId="49" fontId="24" fillId="0" borderId="0" xfId="0" applyNumberFormat="1" applyFont="1" applyAlignment="1">
      <alignment wrapText="1"/>
    </xf>
    <xf numFmtId="49" fontId="24" fillId="0" borderId="0" xfId="0" applyNumberFormat="1" applyFont="1" applyAlignment="1">
      <alignment horizontal="center"/>
    </xf>
    <xf numFmtId="3" fontId="24" fillId="0" borderId="0" xfId="0" applyNumberFormat="1" applyFont="1"/>
    <xf numFmtId="4" fontId="24" fillId="0" borderId="0" xfId="0" applyNumberFormat="1" applyFont="1"/>
    <xf numFmtId="0" fontId="25" fillId="0" borderId="0" xfId="0" applyFont="1"/>
    <xf numFmtId="0" fontId="24" fillId="0" borderId="0" xfId="0" applyFont="1" applyAlignment="1">
      <alignment horizontal="left" vertical="top" wrapText="1"/>
    </xf>
    <xf numFmtId="49" fontId="24" fillId="0" borderId="24" xfId="0" applyNumberFormat="1" applyFont="1" applyBorder="1" applyAlignment="1">
      <alignment horizontal="center" vertical="center" wrapText="1"/>
    </xf>
    <xf numFmtId="49" fontId="24" fillId="0" borderId="24" xfId="0" applyNumberFormat="1" applyFont="1" applyBorder="1" applyAlignment="1">
      <alignment horizontal="center" vertical="top" wrapText="1"/>
    </xf>
    <xf numFmtId="3" fontId="24" fillId="0" borderId="25" xfId="0" applyNumberFormat="1" applyFont="1" applyBorder="1" applyAlignment="1">
      <alignment horizontal="center" vertical="top" wrapText="1"/>
    </xf>
    <xf numFmtId="4" fontId="24" fillId="0" borderId="26" xfId="0" applyNumberFormat="1" applyFont="1" applyBorder="1" applyAlignment="1">
      <alignment horizontal="center" vertical="top" wrapText="1"/>
    </xf>
    <xf numFmtId="4" fontId="24" fillId="0" borderId="25" xfId="0" applyNumberFormat="1" applyFont="1" applyBorder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1" fontId="24" fillId="0" borderId="0" xfId="0" applyNumberFormat="1" applyFont="1"/>
    <xf numFmtId="49" fontId="24" fillId="0" borderId="25" xfId="0" applyNumberFormat="1" applyFont="1" applyBorder="1" applyAlignment="1">
      <alignment horizontal="center" wrapText="1"/>
    </xf>
    <xf numFmtId="49" fontId="24" fillId="0" borderId="25" xfId="0" applyNumberFormat="1" applyFont="1" applyBorder="1" applyAlignment="1">
      <alignment horizontal="center"/>
    </xf>
    <xf numFmtId="1" fontId="24" fillId="0" borderId="25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1" fontId="25" fillId="0" borderId="0" xfId="0" applyNumberFormat="1" applyFont="1"/>
    <xf numFmtId="49" fontId="24" fillId="0" borderId="25" xfId="0" applyNumberFormat="1" applyFont="1" applyBorder="1" applyAlignment="1">
      <alignment wrapText="1"/>
    </xf>
    <xf numFmtId="3" fontId="21" fillId="0" borderId="25" xfId="0" applyNumberFormat="1" applyFont="1" applyBorder="1" applyAlignment="1">
      <alignment horizontal="right"/>
    </xf>
    <xf numFmtId="4" fontId="21" fillId="0" borderId="26" xfId="0" applyNumberFormat="1" applyFont="1" applyBorder="1" applyAlignment="1">
      <alignment horizontal="right"/>
    </xf>
    <xf numFmtId="2" fontId="24" fillId="0" borderId="25" xfId="0" applyNumberFormat="1" applyFont="1" applyBorder="1"/>
    <xf numFmtId="3" fontId="25" fillId="0" borderId="0" xfId="0" applyNumberFormat="1" applyFont="1"/>
    <xf numFmtId="4" fontId="25" fillId="0" borderId="0" xfId="0" applyNumberFormat="1" applyFont="1"/>
    <xf numFmtId="3" fontId="26" fillId="0" borderId="0" xfId="0" applyNumberFormat="1" applyFont="1"/>
    <xf numFmtId="4" fontId="26" fillId="0" borderId="0" xfId="0" applyNumberFormat="1" applyFont="1"/>
    <xf numFmtId="0" fontId="26" fillId="0" borderId="0" xfId="0" applyFont="1"/>
    <xf numFmtId="49" fontId="21" fillId="0" borderId="25" xfId="0" applyNumberFormat="1" applyFont="1" applyBorder="1" applyAlignment="1">
      <alignment wrapText="1"/>
    </xf>
    <xf numFmtId="49" fontId="21" fillId="0" borderId="25" xfId="0" applyNumberFormat="1" applyFont="1" applyBorder="1" applyAlignment="1">
      <alignment horizontal="center"/>
    </xf>
    <xf numFmtId="2" fontId="21" fillId="0" borderId="25" xfId="0" applyNumberFormat="1" applyFont="1" applyBorder="1"/>
    <xf numFmtId="3" fontId="21" fillId="0" borderId="0" xfId="0" applyNumberFormat="1" applyFont="1"/>
    <xf numFmtId="4" fontId="21" fillId="0" borderId="0" xfId="0" applyNumberFormat="1" applyFont="1"/>
    <xf numFmtId="0" fontId="21" fillId="0" borderId="0" xfId="0" applyFont="1"/>
    <xf numFmtId="4" fontId="21" fillId="0" borderId="25" xfId="0" applyNumberFormat="1" applyFont="1" applyBorder="1" applyAlignment="1">
      <alignment horizontal="right"/>
    </xf>
    <xf numFmtId="49" fontId="24" fillId="0" borderId="27" xfId="0" applyNumberFormat="1" applyFont="1" applyBorder="1" applyAlignment="1">
      <alignment wrapText="1"/>
    </xf>
    <xf numFmtId="49" fontId="21" fillId="0" borderId="27" xfId="0" applyNumberFormat="1" applyFont="1" applyBorder="1" applyAlignment="1">
      <alignment horizontal="center"/>
    </xf>
    <xf numFmtId="3" fontId="21" fillId="0" borderId="27" xfId="0" applyNumberFormat="1" applyFont="1" applyBorder="1" applyAlignment="1">
      <alignment horizontal="right"/>
    </xf>
    <xf numFmtId="4" fontId="21" fillId="0" borderId="27" xfId="0" applyNumberFormat="1" applyFont="1" applyBorder="1" applyAlignment="1">
      <alignment horizontal="right"/>
    </xf>
    <xf numFmtId="4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left" vertical="top" wrapText="1"/>
    </xf>
    <xf numFmtId="0" fontId="0" fillId="0" borderId="0" xfId="0" applyAlignment="1">
      <alignment horizontal="right" wrapText="1"/>
    </xf>
    <xf numFmtId="0" fontId="22" fillId="0" borderId="0" xfId="0" applyFont="1" applyAlignment="1">
      <alignment horizontal="left"/>
    </xf>
    <xf numFmtId="0" fontId="21" fillId="0" borderId="0" xfId="0" applyFont="1" applyAlignment="1"/>
    <xf numFmtId="0" fontId="21" fillId="0" borderId="2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3" fontId="21" fillId="0" borderId="0" xfId="0" applyNumberFormat="1" applyFont="1" applyBorder="1" applyAlignment="1">
      <alignment horizontal="left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0" fontId="21" fillId="0" borderId="25" xfId="0" applyFont="1" applyBorder="1"/>
    <xf numFmtId="1" fontId="21" fillId="0" borderId="25" xfId="0" applyNumberFormat="1" applyFont="1" applyBorder="1" applyAlignment="1">
      <alignment horizontal="right"/>
    </xf>
    <xf numFmtId="2" fontId="21" fillId="0" borderId="25" xfId="0" applyNumberFormat="1" applyFont="1" applyBorder="1" applyAlignment="1">
      <alignment horizontal="right"/>
    </xf>
    <xf numFmtId="2" fontId="21" fillId="0" borderId="31" xfId="0" applyNumberFormat="1" applyFont="1" applyBorder="1" applyAlignment="1">
      <alignment horizontal="right"/>
    </xf>
    <xf numFmtId="3" fontId="21" fillId="0" borderId="0" xfId="0" applyNumberFormat="1" applyFont="1" applyBorder="1"/>
    <xf numFmtId="0" fontId="22" fillId="0" borderId="26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1" fontId="21" fillId="0" borderId="25" xfId="0" applyNumberFormat="1" applyFont="1" applyBorder="1"/>
    <xf numFmtId="2" fontId="21" fillId="0" borderId="31" xfId="0" applyNumberFormat="1" applyFont="1" applyBorder="1"/>
    <xf numFmtId="0" fontId="0" fillId="0" borderId="0" xfId="0" applyFont="1"/>
    <xf numFmtId="0" fontId="27" fillId="0" borderId="0" xfId="0" applyFont="1"/>
    <xf numFmtId="4" fontId="21" fillId="0" borderId="25" xfId="0" applyNumberFormat="1" applyFont="1" applyBorder="1"/>
    <xf numFmtId="2" fontId="24" fillId="0" borderId="0" xfId="0" applyNumberFormat="1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Dodato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Dodatok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Dodatok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5pf%20(rab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odatok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odatok 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odatok 3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5pf (rab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showFormulas="1" tabSelected="1" workbookViewId="0">
      <selection activeCell="J14" sqref="J14"/>
    </sheetView>
  </sheetViews>
  <sheetFormatPr defaultColWidth="9.33203125" defaultRowHeight="12.75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2"/>
    </row>
    <row r="3" spans="1:9" ht="35.25" customHeight="1">
      <c r="A3" s="3" t="s">
        <v>1</v>
      </c>
      <c r="B3" s="3"/>
      <c r="C3" s="3"/>
      <c r="D3" s="3"/>
      <c r="E3" s="3"/>
      <c r="F3" s="3"/>
      <c r="G3" s="3"/>
    </row>
    <row r="4" spans="1:9" ht="15.75" customHeight="1">
      <c r="B4" s="4"/>
      <c r="C4" s="5" t="s">
        <v>2</v>
      </c>
      <c r="D4" s="6" t="s">
        <v>3</v>
      </c>
      <c r="E4" s="6"/>
    </row>
    <row r="5" spans="1:9" ht="16.5" customHeight="1" thickBot="1">
      <c r="A5" s="7"/>
    </row>
    <row r="6" spans="1:9" ht="14.25" customHeight="1" thickBot="1">
      <c r="A6" s="9" t="s">
        <v>4</v>
      </c>
      <c r="B6" s="11"/>
      <c r="C6" s="11"/>
      <c r="D6" s="11"/>
      <c r="E6" s="10"/>
      <c r="F6" s="8" t="s">
        <v>5</v>
      </c>
      <c r="G6" s="12" t="s">
        <v>6</v>
      </c>
      <c r="H6" s="13"/>
      <c r="I6" s="13"/>
    </row>
    <row r="7" spans="1:9" ht="2.25" hidden="1" customHeight="1">
      <c r="A7" s="14"/>
      <c r="B7" s="15"/>
      <c r="C7" s="15"/>
      <c r="D7" s="15"/>
      <c r="E7" s="16"/>
      <c r="F7" s="17"/>
      <c r="G7" s="18"/>
      <c r="H7" s="19"/>
      <c r="I7" s="19"/>
    </row>
    <row r="8" spans="1:9" ht="34.5" customHeight="1">
      <c r="A8" s="20" t="s">
        <v>7</v>
      </c>
      <c r="B8" s="21"/>
      <c r="C8" s="21"/>
      <c r="D8" s="21"/>
      <c r="E8" s="22"/>
      <c r="F8" s="23"/>
      <c r="G8" s="24" t="s">
        <v>8</v>
      </c>
      <c r="H8" s="25"/>
      <c r="I8" s="25"/>
    </row>
    <row r="9" spans="1:9" ht="25.5" customHeight="1">
      <c r="A9" s="26" t="s">
        <v>9</v>
      </c>
      <c r="B9" s="27"/>
      <c r="C9" s="27"/>
      <c r="D9" s="27"/>
      <c r="E9" s="28"/>
      <c r="F9" s="30" t="s">
        <v>10</v>
      </c>
      <c r="G9" s="24"/>
      <c r="H9" s="25"/>
      <c r="I9" s="25"/>
    </row>
    <row r="10" spans="1:9" ht="13.5" customHeight="1" thickBot="1">
      <c r="A10" s="31" t="s">
        <v>11</v>
      </c>
      <c r="B10" s="33"/>
      <c r="C10" s="33"/>
      <c r="D10" s="33"/>
      <c r="E10" s="32"/>
      <c r="F10" s="29"/>
      <c r="G10" s="24"/>
      <c r="H10" s="25"/>
      <c r="I10" s="25"/>
    </row>
    <row r="11" spans="1:9" ht="29.25" customHeight="1">
      <c r="A11" s="20" t="s">
        <v>12</v>
      </c>
      <c r="B11" s="21"/>
      <c r="C11" s="21"/>
      <c r="D11" s="21"/>
      <c r="E11" s="22"/>
      <c r="F11" s="34"/>
      <c r="G11" s="24"/>
      <c r="H11" s="25"/>
      <c r="I11" s="25"/>
    </row>
    <row r="12" spans="1:9" ht="13.5" customHeight="1">
      <c r="A12" s="35" t="s">
        <v>13</v>
      </c>
      <c r="B12" s="36"/>
      <c r="C12" s="36"/>
      <c r="D12" s="36"/>
      <c r="E12" s="37"/>
      <c r="F12" s="30" t="s">
        <v>14</v>
      </c>
      <c r="G12" s="38"/>
    </row>
    <row r="13" spans="1:9" ht="51.75" customHeight="1" thickBot="1">
      <c r="A13" s="39" t="s">
        <v>15</v>
      </c>
      <c r="B13" s="41"/>
      <c r="C13" s="41"/>
      <c r="D13" s="41"/>
      <c r="E13" s="40"/>
      <c r="F13" s="29"/>
      <c r="G13" s="38"/>
      <c r="H13" s="42"/>
      <c r="I13" s="42" t="s">
        <v>16</v>
      </c>
    </row>
    <row r="14" spans="1:9" ht="25.5" customHeight="1">
      <c r="A14" s="20" t="s">
        <v>17</v>
      </c>
      <c r="B14" s="21"/>
      <c r="C14" s="21"/>
      <c r="D14" s="21"/>
      <c r="E14" s="22"/>
      <c r="F14" s="43" t="s">
        <v>18</v>
      </c>
      <c r="G14" s="38"/>
    </row>
    <row r="15" spans="1:9" ht="12.75" customHeight="1" thickBot="1">
      <c r="A15" s="39" t="s">
        <v>19</v>
      </c>
      <c r="B15" s="41"/>
      <c r="C15" s="41"/>
      <c r="D15" s="41"/>
      <c r="E15" s="40"/>
      <c r="F15" s="29"/>
      <c r="G15" s="38"/>
    </row>
    <row r="16" spans="1:9" ht="13.5" customHeight="1" thickBot="1">
      <c r="A16" s="2"/>
    </row>
    <row r="17" spans="1:9" s="44" customFormat="1" ht="13.5" customHeight="1" thickBot="1">
      <c r="A17" s="45" t="s">
        <v>20</v>
      </c>
      <c r="B17" s="47"/>
      <c r="C17" s="47"/>
      <c r="D17" s="47"/>
      <c r="E17" s="47"/>
      <c r="F17" s="47"/>
      <c r="G17" s="47"/>
      <c r="H17" s="47"/>
      <c r="I17" s="46"/>
    </row>
    <row r="18" spans="1:9" s="44" customFormat="1" ht="14.25" customHeight="1" thickBot="1">
      <c r="A18" s="48" t="s">
        <v>21</v>
      </c>
      <c r="B18" s="50"/>
      <c r="C18" s="50"/>
      <c r="D18" s="50"/>
      <c r="E18" s="50"/>
      <c r="F18" s="50"/>
      <c r="G18" s="50"/>
      <c r="H18" s="50"/>
      <c r="I18" s="49"/>
    </row>
    <row r="19" spans="1:9" s="44" customFormat="1" ht="13.5" customHeight="1" thickBot="1">
      <c r="A19" s="51"/>
      <c r="B19" s="53"/>
      <c r="C19" s="53"/>
      <c r="D19" s="53"/>
      <c r="E19" s="53"/>
      <c r="F19" s="53"/>
      <c r="G19" s="53"/>
      <c r="H19" s="53"/>
      <c r="I19" s="52"/>
    </row>
    <row r="20" spans="1:9" s="44" customFormat="1" ht="13.5" customHeight="1" thickBot="1">
      <c r="A20" s="45" t="s">
        <v>22</v>
      </c>
      <c r="B20" s="47"/>
      <c r="C20" s="47"/>
      <c r="D20" s="47"/>
      <c r="E20" s="47"/>
      <c r="F20" s="47"/>
      <c r="G20" s="47"/>
      <c r="H20" s="47"/>
      <c r="I20" s="46"/>
    </row>
    <row r="21" spans="1:9" s="44" customFormat="1" ht="13.5" customHeight="1" thickBot="1">
      <c r="A21" s="51"/>
      <c r="B21" s="53"/>
      <c r="C21" s="53"/>
      <c r="D21" s="53"/>
      <c r="E21" s="53"/>
      <c r="F21" s="53"/>
      <c r="G21" s="53"/>
      <c r="H21" s="53"/>
      <c r="I21" s="52"/>
    </row>
    <row r="22" spans="1:9" s="44" customFormat="1" ht="13.5" customHeight="1" thickBot="1">
      <c r="A22" s="51"/>
      <c r="B22" s="53"/>
      <c r="C22" s="53"/>
      <c r="D22" s="53"/>
      <c r="E22" s="53"/>
      <c r="F22" s="53"/>
      <c r="G22" s="53"/>
      <c r="H22" s="53"/>
      <c r="I22" s="52"/>
    </row>
    <row r="23" spans="1:9" s="44" customFormat="1" ht="13.5" customHeight="1" thickBot="1">
      <c r="A23" s="54" t="s">
        <v>23</v>
      </c>
      <c r="B23" s="56" t="s">
        <v>24</v>
      </c>
      <c r="C23" s="58"/>
      <c r="D23" s="58"/>
      <c r="E23" s="58"/>
      <c r="F23" s="58"/>
      <c r="G23" s="58"/>
      <c r="H23" s="58"/>
      <c r="I23" s="57"/>
    </row>
    <row r="24" spans="1:9" s="44" customFormat="1" ht="67.5" customHeight="1" thickBot="1">
      <c r="A24" s="55"/>
      <c r="B24" s="59" t="s">
        <v>25</v>
      </c>
      <c r="C24" s="59" t="s">
        <v>26</v>
      </c>
      <c r="D24" s="59" t="s">
        <v>27</v>
      </c>
      <c r="E24" s="59" t="s">
        <v>28</v>
      </c>
      <c r="F24" s="59" t="s">
        <v>29</v>
      </c>
      <c r="G24" s="59" t="s">
        <v>30</v>
      </c>
      <c r="H24" s="59"/>
      <c r="I24" s="59" t="s">
        <v>31</v>
      </c>
    </row>
    <row r="25" spans="1:9" s="60" customFormat="1" ht="13.5" customHeight="1" thickBot="1">
      <c r="A25" s="61">
        <v>1</v>
      </c>
      <c r="B25" s="62">
        <v>2</v>
      </c>
      <c r="C25" s="62">
        <v>3</v>
      </c>
      <c r="D25" s="63">
        <v>4</v>
      </c>
      <c r="E25" s="62">
        <v>5</v>
      </c>
      <c r="F25" s="62">
        <v>6</v>
      </c>
      <c r="G25" s="62">
        <v>7</v>
      </c>
      <c r="H25" s="62">
        <v>8</v>
      </c>
      <c r="I25" s="64">
        <v>9</v>
      </c>
    </row>
    <row r="26" spans="1:9" s="44" customFormat="1">
      <c r="A26" s="65" t="s">
        <v>32</v>
      </c>
      <c r="B26" s="65"/>
      <c r="C26" s="65"/>
      <c r="D26" s="65"/>
      <c r="E26" s="65"/>
      <c r="F26" s="65"/>
    </row>
    <row r="27" spans="1:9" s="44" customFormat="1"/>
  </sheetData>
  <mergeCells count="26">
    <mergeCell ref="A23:A24"/>
    <mergeCell ref="B23:I23"/>
    <mergeCell ref="A26:F26"/>
    <mergeCell ref="A17:I17"/>
    <mergeCell ref="A18:I18"/>
    <mergeCell ref="A19:I19"/>
    <mergeCell ref="A20:I20"/>
    <mergeCell ref="A21:I21"/>
    <mergeCell ref="A22:I22"/>
    <mergeCell ref="A11:E11"/>
    <mergeCell ref="A12:E12"/>
    <mergeCell ref="F12:F13"/>
    <mergeCell ref="A13:E13"/>
    <mergeCell ref="A14:E14"/>
    <mergeCell ref="F14:F15"/>
    <mergeCell ref="A15:E15"/>
    <mergeCell ref="A1:G1"/>
    <mergeCell ref="A3:G3"/>
    <mergeCell ref="D4:E4"/>
    <mergeCell ref="A6:E6"/>
    <mergeCell ref="G6:I6"/>
    <mergeCell ref="A8:E8"/>
    <mergeCell ref="G8:I11"/>
    <mergeCell ref="A9:E9"/>
    <mergeCell ref="F9:F10"/>
    <mergeCell ref="A10:E10"/>
  </mergeCells>
  <pageMargins left="0.59055118110236227" right="0.39370078740157483" top="0.39370078740157483" bottom="0.3937007874015748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4"/>
  <sheetViews>
    <sheetView workbookViewId="0">
      <selection activeCell="D18" sqref="D18"/>
    </sheetView>
  </sheetViews>
  <sheetFormatPr defaultColWidth="9.33203125" defaultRowHeight="11.25" customHeight="1"/>
  <cols>
    <col min="1" max="1" width="42" style="67" customWidth="1"/>
    <col min="2" max="2" width="6.33203125" style="68" customWidth="1"/>
    <col min="3" max="3" width="10.5" style="69" customWidth="1"/>
    <col min="4" max="4" width="19.1640625" style="70" customWidth="1"/>
    <col min="5" max="5" width="20.83203125" style="70" customWidth="1"/>
    <col min="6" max="7" width="9.33203125" style="66" hidden="1" customWidth="1"/>
    <col min="8" max="9" width="9.33203125" style="71" hidden="1" customWidth="1"/>
    <col min="10" max="10" width="9.6640625" style="66" bestFit="1" customWidth="1"/>
    <col min="11" max="16384" width="9.33203125" style="66"/>
  </cols>
  <sheetData>
    <row r="2" spans="1:9" s="72" customFormat="1" ht="67.5" customHeight="1">
      <c r="A2" s="73" t="s">
        <v>33</v>
      </c>
      <c r="B2" s="74" t="s">
        <v>34</v>
      </c>
      <c r="C2" s="75" t="s">
        <v>35</v>
      </c>
      <c r="D2" s="76" t="s">
        <v>36</v>
      </c>
      <c r="E2" s="77" t="s">
        <v>37</v>
      </c>
      <c r="H2" s="78"/>
      <c r="I2" s="78"/>
    </row>
    <row r="3" spans="1:9" s="79" customFormat="1" ht="11.25" customHeight="1">
      <c r="A3" s="80" t="s">
        <v>38</v>
      </c>
      <c r="B3" s="81" t="s">
        <v>39</v>
      </c>
      <c r="C3" s="82">
        <v>1</v>
      </c>
      <c r="D3" s="82">
        <v>2</v>
      </c>
      <c r="E3" s="83">
        <v>3</v>
      </c>
      <c r="H3" s="84"/>
      <c r="I3" s="84"/>
    </row>
    <row r="4" spans="1:9" ht="55.5" customHeight="1">
      <c r="A4" s="85" t="s">
        <v>40</v>
      </c>
      <c r="B4" s="81" t="s">
        <v>41</v>
      </c>
      <c r="C4" s="86">
        <v>262038</v>
      </c>
      <c r="D4" s="87">
        <v>996408.6</v>
      </c>
      <c r="E4" s="88">
        <f t="shared" ref="E4:E24" si="0">(D4*1000)/C4</f>
        <v>3802.5347468687746</v>
      </c>
      <c r="F4" s="69">
        <f>SUM(C5:C16)</f>
        <v>257330</v>
      </c>
      <c r="G4" s="70">
        <f>SUM(D5:D16)</f>
        <v>928299.39999999991</v>
      </c>
      <c r="H4" s="89">
        <f>F4-C4</f>
        <v>-4708</v>
      </c>
      <c r="I4" s="90">
        <f>G4-D4</f>
        <v>-68109.20000000007</v>
      </c>
    </row>
    <row r="5" spans="1:9" ht="12.75" customHeight="1">
      <c r="A5" s="85" t="s">
        <v>42</v>
      </c>
      <c r="B5" s="81" t="s">
        <v>43</v>
      </c>
      <c r="C5" s="86">
        <v>162</v>
      </c>
      <c r="D5" s="87">
        <v>111.4</v>
      </c>
      <c r="E5" s="88">
        <f t="shared" si="0"/>
        <v>687.65432098765427</v>
      </c>
    </row>
    <row r="6" spans="1:9" ht="12.75" customHeight="1">
      <c r="A6" s="85" t="s">
        <v>44</v>
      </c>
      <c r="B6" s="81" t="s">
        <v>45</v>
      </c>
      <c r="C6" s="86">
        <v>5</v>
      </c>
      <c r="D6" s="87">
        <v>4.8</v>
      </c>
      <c r="E6" s="88">
        <f t="shared" si="0"/>
        <v>960</v>
      </c>
    </row>
    <row r="7" spans="1:9" ht="12.75" customHeight="1">
      <c r="A7" s="85" t="s">
        <v>46</v>
      </c>
      <c r="B7" s="81" t="s">
        <v>47</v>
      </c>
      <c r="C7" s="86">
        <v>381</v>
      </c>
      <c r="D7" s="87">
        <v>399</v>
      </c>
      <c r="E7" s="88">
        <f t="shared" si="0"/>
        <v>1047.2440944881889</v>
      </c>
    </row>
    <row r="8" spans="1:9" ht="12.75" customHeight="1">
      <c r="A8" s="85" t="s">
        <v>48</v>
      </c>
      <c r="B8" s="81" t="s">
        <v>49</v>
      </c>
      <c r="C8" s="86">
        <v>14</v>
      </c>
      <c r="D8" s="87">
        <v>16.2</v>
      </c>
      <c r="E8" s="88">
        <f t="shared" si="0"/>
        <v>1157.1428571428571</v>
      </c>
    </row>
    <row r="9" spans="1:9" s="93" customFormat="1" ht="12.75" customHeight="1">
      <c r="A9" s="94" t="s">
        <v>50</v>
      </c>
      <c r="B9" s="95" t="s">
        <v>51</v>
      </c>
      <c r="C9" s="86">
        <v>1008</v>
      </c>
      <c r="D9" s="87">
        <v>1270</v>
      </c>
      <c r="E9" s="96">
        <f t="shared" si="0"/>
        <v>1259.9206349206349</v>
      </c>
    </row>
    <row r="10" spans="1:9" ht="12.75" customHeight="1">
      <c r="A10" s="94" t="s">
        <v>52</v>
      </c>
      <c r="B10" s="95" t="s">
        <v>53</v>
      </c>
      <c r="C10" s="86">
        <v>102</v>
      </c>
      <c r="D10" s="87">
        <v>136.5</v>
      </c>
      <c r="E10" s="96">
        <f t="shared" si="0"/>
        <v>1338.2352941176471</v>
      </c>
    </row>
    <row r="11" spans="1:9" ht="12.75" customHeight="1">
      <c r="A11" s="94" t="s">
        <v>54</v>
      </c>
      <c r="B11" s="95" t="s">
        <v>55</v>
      </c>
      <c r="C11" s="86">
        <v>41</v>
      </c>
      <c r="D11" s="87">
        <v>59.2</v>
      </c>
      <c r="E11" s="96">
        <f t="shared" si="0"/>
        <v>1443.9024390243903</v>
      </c>
    </row>
    <row r="12" spans="1:9" ht="12.75" customHeight="1">
      <c r="A12" s="94" t="s">
        <v>56</v>
      </c>
      <c r="B12" s="95" t="s">
        <v>57</v>
      </c>
      <c r="C12" s="86">
        <v>156</v>
      </c>
      <c r="D12" s="87">
        <v>265.89999999999998</v>
      </c>
      <c r="E12" s="96">
        <f t="shared" si="0"/>
        <v>1704.4871794871794</v>
      </c>
    </row>
    <row r="13" spans="1:9" s="93" customFormat="1" ht="12.75" customHeight="1">
      <c r="A13" s="94" t="s">
        <v>58</v>
      </c>
      <c r="B13" s="95" t="s">
        <v>59</v>
      </c>
      <c r="C13" s="86">
        <v>112126</v>
      </c>
      <c r="D13" s="87">
        <v>293722.3</v>
      </c>
      <c r="E13" s="96">
        <f t="shared" si="0"/>
        <v>2619.5735155093375</v>
      </c>
    </row>
    <row r="14" spans="1:9" s="93" customFormat="1" ht="12.75" customHeight="1">
      <c r="A14" s="94" t="s">
        <v>60</v>
      </c>
      <c r="B14" s="95" t="s">
        <v>61</v>
      </c>
      <c r="C14" s="86">
        <v>71530</v>
      </c>
      <c r="D14" s="87">
        <v>253212.9</v>
      </c>
      <c r="E14" s="96">
        <f t="shared" si="0"/>
        <v>3539.9538655109745</v>
      </c>
    </row>
    <row r="15" spans="1:9" s="93" customFormat="1" ht="12.75" customHeight="1">
      <c r="A15" s="94" t="s">
        <v>62</v>
      </c>
      <c r="B15" s="95" t="s">
        <v>63</v>
      </c>
      <c r="C15" s="86">
        <v>40526</v>
      </c>
      <c r="D15" s="87">
        <v>176936.4</v>
      </c>
      <c r="E15" s="96">
        <f t="shared" si="0"/>
        <v>4365.9971376400335</v>
      </c>
    </row>
    <row r="16" spans="1:9" s="93" customFormat="1" ht="12.75" customHeight="1">
      <c r="A16" s="94" t="s">
        <v>64</v>
      </c>
      <c r="B16" s="95" t="s">
        <v>65</v>
      </c>
      <c r="C16" s="86">
        <v>31279</v>
      </c>
      <c r="D16" s="87">
        <v>202164.8</v>
      </c>
      <c r="E16" s="96">
        <f t="shared" si="0"/>
        <v>6463.2756801688038</v>
      </c>
    </row>
    <row r="17" spans="1:9" ht="12.75" customHeight="1">
      <c r="A17" s="94" t="s">
        <v>66</v>
      </c>
      <c r="B17" s="95" t="s">
        <v>67</v>
      </c>
      <c r="C17" s="86">
        <v>4708</v>
      </c>
      <c r="D17" s="87">
        <v>68109.2</v>
      </c>
      <c r="E17" s="96">
        <f t="shared" si="0"/>
        <v>14466.694987255734</v>
      </c>
    </row>
    <row r="18" spans="1:9" ht="45.75" customHeight="1">
      <c r="A18" s="85" t="s">
        <v>68</v>
      </c>
      <c r="B18" s="95" t="s">
        <v>69</v>
      </c>
      <c r="C18" s="86">
        <v>200953</v>
      </c>
      <c r="D18" s="87">
        <v>797706.7</v>
      </c>
      <c r="E18" s="88">
        <f t="shared" si="0"/>
        <v>3969.6182689484608</v>
      </c>
      <c r="F18" s="69">
        <f>SUM(C18:C23)</f>
        <v>262038</v>
      </c>
      <c r="G18" s="70">
        <f>SUM(D18:D23)</f>
        <v>996408.59999999986</v>
      </c>
      <c r="H18" s="89">
        <f>F18-C4</f>
        <v>0</v>
      </c>
      <c r="I18" s="90">
        <f>G18-D4</f>
        <v>0</v>
      </c>
    </row>
    <row r="19" spans="1:9" ht="14.25" customHeight="1">
      <c r="A19" s="85" t="s">
        <v>70</v>
      </c>
      <c r="B19" s="95" t="s">
        <v>71</v>
      </c>
      <c r="C19" s="86">
        <v>42905</v>
      </c>
      <c r="D19" s="87">
        <v>135655.70000000001</v>
      </c>
      <c r="E19" s="88">
        <f t="shared" si="0"/>
        <v>3161.7690245892086</v>
      </c>
    </row>
    <row r="20" spans="1:9" ht="14.25" customHeight="1">
      <c r="A20" s="85" t="s">
        <v>72</v>
      </c>
      <c r="B20" s="95" t="s">
        <v>73</v>
      </c>
      <c r="C20" s="86">
        <v>11126</v>
      </c>
      <c r="D20" s="87">
        <v>31620.6</v>
      </c>
      <c r="E20" s="88">
        <f t="shared" si="0"/>
        <v>2842.0456588171851</v>
      </c>
    </row>
    <row r="21" spans="1:9" ht="14.25" customHeight="1">
      <c r="A21" s="85" t="s">
        <v>74</v>
      </c>
      <c r="B21" s="95" t="s">
        <v>75</v>
      </c>
      <c r="C21" s="86">
        <v>5570</v>
      </c>
      <c r="D21" s="87">
        <v>20756.900000000001</v>
      </c>
      <c r="E21" s="88">
        <f t="shared" si="0"/>
        <v>3726.5529622980252</v>
      </c>
    </row>
    <row r="22" spans="1:9" ht="14.25" customHeight="1">
      <c r="A22" s="85" t="s">
        <v>76</v>
      </c>
      <c r="B22" s="95" t="s">
        <v>77</v>
      </c>
      <c r="C22" s="86">
        <v>1415</v>
      </c>
      <c r="D22" s="87">
        <v>3501.5</v>
      </c>
      <c r="E22" s="88">
        <f t="shared" si="0"/>
        <v>2474.5583038869258</v>
      </c>
    </row>
    <row r="23" spans="1:9" ht="14.25" customHeight="1">
      <c r="A23" s="85" t="s">
        <v>78</v>
      </c>
      <c r="B23" s="95" t="s">
        <v>79</v>
      </c>
      <c r="C23" s="86">
        <v>69</v>
      </c>
      <c r="D23" s="87">
        <v>7167.2</v>
      </c>
      <c r="E23" s="88">
        <f t="shared" si="0"/>
        <v>103872.46376811594</v>
      </c>
    </row>
    <row r="24" spans="1:9" ht="42.75" customHeight="1">
      <c r="A24" s="85" t="s">
        <v>80</v>
      </c>
      <c r="B24" s="95" t="s">
        <v>81</v>
      </c>
      <c r="C24" s="86">
        <v>1892</v>
      </c>
      <c r="D24" s="87">
        <v>2309.9</v>
      </c>
      <c r="E24" s="88">
        <f t="shared" si="0"/>
        <v>1220.877378435518</v>
      </c>
      <c r="F24" s="69">
        <f>SUM(C24:C26)</f>
        <v>262038</v>
      </c>
      <c r="G24" s="70">
        <f>SUM(D24:D26)</f>
        <v>996408.6</v>
      </c>
      <c r="H24" s="89">
        <f>F24-C4</f>
        <v>0</v>
      </c>
      <c r="I24" s="90">
        <f>G24-D4</f>
        <v>0</v>
      </c>
    </row>
    <row r="25" spans="1:9" ht="11.25" customHeight="1">
      <c r="A25" s="85" t="s">
        <v>82</v>
      </c>
      <c r="B25" s="95" t="s">
        <v>83</v>
      </c>
      <c r="C25" s="86">
        <v>6979</v>
      </c>
      <c r="D25" s="87">
        <v>14607</v>
      </c>
      <c r="E25" s="88">
        <v>2093</v>
      </c>
    </row>
    <row r="26" spans="1:9" ht="11.25" customHeight="1">
      <c r="A26" s="85" t="s">
        <v>84</v>
      </c>
      <c r="B26" s="95" t="s">
        <v>85</v>
      </c>
      <c r="C26" s="86">
        <v>253167</v>
      </c>
      <c r="D26" s="87">
        <v>979491.7</v>
      </c>
      <c r="E26" s="88">
        <f>(D26*1000)/C26</f>
        <v>3868.9548795854121</v>
      </c>
    </row>
    <row r="27" spans="1:9" ht="22.5" customHeight="1">
      <c r="A27" s="85" t="s">
        <v>86</v>
      </c>
      <c r="B27" s="95" t="s">
        <v>87</v>
      </c>
      <c r="C27" s="86">
        <v>54180</v>
      </c>
      <c r="D27" s="87">
        <v>217575.6</v>
      </c>
      <c r="E27" s="88">
        <f>(D27*1000)/C27</f>
        <v>4015.7918050941307</v>
      </c>
    </row>
    <row r="28" spans="1:9" s="99" customFormat="1" ht="22.5" customHeight="1">
      <c r="A28" s="85" t="s">
        <v>88</v>
      </c>
      <c r="B28" s="95" t="s">
        <v>89</v>
      </c>
      <c r="C28" s="86">
        <v>0</v>
      </c>
      <c r="D28" s="87">
        <v>0</v>
      </c>
      <c r="E28" s="100">
        <v>0</v>
      </c>
    </row>
    <row r="29" spans="1:9" s="99" customFormat="1" ht="6.75" customHeight="1">
      <c r="A29" s="101"/>
      <c r="B29" s="102"/>
      <c r="C29" s="103"/>
      <c r="D29" s="104"/>
      <c r="E29" s="105"/>
    </row>
    <row r="30" spans="1:9" ht="11.25" customHeight="1">
      <c r="A30" s="106" t="s">
        <v>90</v>
      </c>
      <c r="B30" s="106"/>
      <c r="C30" s="106"/>
      <c r="D30" s="106"/>
      <c r="E30" s="106"/>
    </row>
    <row r="31" spans="1:9" ht="11.25" customHeight="1">
      <c r="A31" s="106"/>
      <c r="B31" s="106"/>
      <c r="C31" s="106"/>
      <c r="D31" s="106"/>
      <c r="E31" s="106"/>
    </row>
    <row r="32" spans="1:9" ht="40.5" customHeight="1">
      <c r="A32" s="107" t="s">
        <v>91</v>
      </c>
      <c r="B32" s="107"/>
      <c r="C32" s="107"/>
      <c r="D32" s="107" t="s">
        <v>92</v>
      </c>
      <c r="E32" s="107"/>
      <c r="F32" s="107"/>
      <c r="G32" s="107"/>
    </row>
    <row r="34" spans="1:3" ht="22.5" customHeight="1">
      <c r="A34" s="107" t="s">
        <v>93</v>
      </c>
      <c r="B34" s="107"/>
      <c r="C34" s="107"/>
    </row>
  </sheetData>
  <mergeCells count="4">
    <mergeCell ref="A30:E31"/>
    <mergeCell ref="A32:C32"/>
    <mergeCell ref="D32:G32"/>
    <mergeCell ref="A34:C34"/>
  </mergeCells>
  <pageMargins left="0.39370078740157483" right="0.39370078740157483" top="0.39370078740157483" bottom="0.39370078740157483" header="0" footer="0.11811023622047245"/>
  <pageSetup paperSize="9" fitToHeight="42" orientation="portrait"/>
  <headerFooter>
    <oddFooter>&amp;R&amp;6&amp;P/&amp;N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2:G13"/>
  <sheetViews>
    <sheetView workbookViewId="0">
      <selection activeCell="D1" sqref="D1"/>
    </sheetView>
  </sheetViews>
  <sheetFormatPr defaultColWidth="9.33203125" defaultRowHeight="12.75"/>
  <cols>
    <col min="3" max="3" width="11.33203125" customWidth="1"/>
    <col min="6" max="6" width="11.1640625" customWidth="1"/>
    <col min="7" max="7" width="12" customWidth="1"/>
  </cols>
  <sheetData>
    <row r="2" spans="2:7">
      <c r="B2" s="2" t="s">
        <v>94</v>
      </c>
      <c r="G2" s="2" t="s">
        <v>95</v>
      </c>
    </row>
    <row r="3" spans="2:7">
      <c r="B3" s="2" t="s">
        <v>41</v>
      </c>
      <c r="C3" s="86">
        <f>'5pf'!C4</f>
        <v>262038</v>
      </c>
      <c r="D3" s="2" t="s">
        <v>96</v>
      </c>
      <c r="E3" s="2" t="s">
        <v>97</v>
      </c>
      <c r="F3" s="86">
        <f>SUM('5pf'!C5:C17)</f>
        <v>262038</v>
      </c>
      <c r="G3" t="str">
        <f>IF(F3=C3,"+","-")</f>
        <v>+</v>
      </c>
    </row>
    <row r="4" spans="2:7">
      <c r="B4" s="2" t="s">
        <v>41</v>
      </c>
      <c r="C4" s="86">
        <f>'5pf'!C4</f>
        <v>262038</v>
      </c>
      <c r="D4" s="2" t="s">
        <v>96</v>
      </c>
      <c r="E4" s="2" t="s">
        <v>98</v>
      </c>
      <c r="F4" s="86">
        <f>SUM('5pf'!C18:C23)</f>
        <v>262038</v>
      </c>
      <c r="G4" t="str">
        <f>IF(F4=C4,"+","-")</f>
        <v>+</v>
      </c>
    </row>
    <row r="5" spans="2:7">
      <c r="B5" s="2" t="s">
        <v>41</v>
      </c>
      <c r="C5" s="86">
        <f>'5pf'!C4</f>
        <v>262038</v>
      </c>
      <c r="D5" s="2" t="s">
        <v>96</v>
      </c>
      <c r="E5" s="2" t="s">
        <v>99</v>
      </c>
      <c r="F5" s="86">
        <f>SUM('5pf'!C24:C26)</f>
        <v>262038</v>
      </c>
      <c r="G5" t="str">
        <f>IF(F5=C5,"+","-")</f>
        <v>+</v>
      </c>
    </row>
    <row r="6" spans="2:7">
      <c r="B6" s="2" t="s">
        <v>41</v>
      </c>
      <c r="C6" s="86">
        <f>'5pf'!C4</f>
        <v>262038</v>
      </c>
      <c r="D6" s="2" t="s">
        <v>100</v>
      </c>
      <c r="E6" s="2" t="s">
        <v>87</v>
      </c>
      <c r="F6" s="86">
        <f>'5pf'!C27</f>
        <v>54180</v>
      </c>
      <c r="G6" t="str">
        <f>IF(F6&lt;=C6,"+","-")</f>
        <v>+</v>
      </c>
    </row>
    <row r="7" spans="2:7">
      <c r="B7" s="2" t="s">
        <v>89</v>
      </c>
      <c r="C7" s="86">
        <f>'5pf'!C28</f>
        <v>0</v>
      </c>
      <c r="D7" s="2" t="s">
        <v>96</v>
      </c>
      <c r="E7" s="2" t="s">
        <v>101</v>
      </c>
      <c r="F7" s="86">
        <f>'5pf (раб)'!C28</f>
        <v>0</v>
      </c>
      <c r="G7" t="str">
        <f>IF(F7=C7,"+","-")</f>
        <v>+</v>
      </c>
    </row>
    <row r="8" spans="2:7">
      <c r="B8" s="2" t="s">
        <v>102</v>
      </c>
    </row>
    <row r="9" spans="2:7">
      <c r="B9" s="2" t="s">
        <v>41</v>
      </c>
      <c r="C9" s="100">
        <f>'5pf'!D4</f>
        <v>996408.6</v>
      </c>
      <c r="D9" s="2" t="s">
        <v>96</v>
      </c>
      <c r="E9" s="2" t="s">
        <v>97</v>
      </c>
      <c r="F9" s="100">
        <f>SUM('5pf'!D5:D17)</f>
        <v>996408.59999999986</v>
      </c>
      <c r="G9" t="str">
        <f>IF(F9=C9,"+","-")</f>
        <v>+</v>
      </c>
    </row>
    <row r="10" spans="2:7">
      <c r="B10" s="2" t="s">
        <v>41</v>
      </c>
      <c r="C10" s="100">
        <f>'5pf'!D4</f>
        <v>996408.6</v>
      </c>
      <c r="D10" s="2" t="s">
        <v>96</v>
      </c>
      <c r="E10" s="2" t="s">
        <v>98</v>
      </c>
      <c r="F10" s="100">
        <f>SUM('5pf'!D18:D23)</f>
        <v>996408.59999999986</v>
      </c>
      <c r="G10" t="str">
        <f>IF(F10=C10,"+","-")</f>
        <v>+</v>
      </c>
    </row>
    <row r="11" spans="2:7">
      <c r="B11" s="2" t="s">
        <v>41</v>
      </c>
      <c r="C11" s="100">
        <f>'5pf'!D4</f>
        <v>996408.6</v>
      </c>
      <c r="D11" s="2" t="s">
        <v>96</v>
      </c>
      <c r="E11" s="2" t="s">
        <v>99</v>
      </c>
      <c r="F11" s="100">
        <f>SUM('5pf'!D24:D26)</f>
        <v>996408.6</v>
      </c>
      <c r="G11" t="str">
        <f>IF(F11=C11,"+","-")</f>
        <v>+</v>
      </c>
    </row>
    <row r="12" spans="2:7">
      <c r="B12" s="2" t="s">
        <v>41</v>
      </c>
      <c r="C12" s="100">
        <f>'5pf'!D4</f>
        <v>996408.6</v>
      </c>
      <c r="D12" s="2" t="s">
        <v>100</v>
      </c>
      <c r="E12" s="2" t="s">
        <v>87</v>
      </c>
      <c r="F12" s="100">
        <f>'5pf'!D27</f>
        <v>217575.6</v>
      </c>
      <c r="G12" t="str">
        <f>IF(F12&lt;=C12,"+","-")</f>
        <v>+</v>
      </c>
    </row>
    <row r="13" spans="2:7">
      <c r="B13" s="2" t="s">
        <v>89</v>
      </c>
      <c r="C13" s="100">
        <f>'5pf'!D28</f>
        <v>0</v>
      </c>
      <c r="D13" s="2" t="s">
        <v>96</v>
      </c>
      <c r="E13" s="2" t="s">
        <v>101</v>
      </c>
      <c r="F13" s="100">
        <f>'5pf (раб)'!D28</f>
        <v>0</v>
      </c>
      <c r="G13" t="str">
        <f>IF(F13=C13,"+","-")</f>
        <v>+</v>
      </c>
    </row>
  </sheetData>
  <conditionalFormatting sqref="G3:G13">
    <cfRule type="cellIs" dxfId="3" priority="0" operator="equal">
      <formula>"+"</formula>
    </cfRule>
    <cfRule type="cellIs" dxfId="2" priority="0" operator="equal">
      <formula>"-"</formula>
    </cfRule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65"/>
  <sheetViews>
    <sheetView workbookViewId="0">
      <selection activeCell="D5" sqref="D5:D12"/>
    </sheetView>
  </sheetViews>
  <sheetFormatPr defaultColWidth="9.33203125" defaultRowHeight="11.25" customHeight="1"/>
  <cols>
    <col min="1" max="1" width="4.33203125" style="99" customWidth="1"/>
    <col min="2" max="2" width="33" style="99" customWidth="1"/>
    <col min="3" max="3" width="11" style="99" customWidth="1"/>
    <col min="4" max="4" width="14.1640625" style="99" customWidth="1"/>
    <col min="5" max="5" width="10.33203125" style="99" customWidth="1"/>
    <col min="6" max="6" width="11" style="99" customWidth="1"/>
    <col min="7" max="7" width="14.1640625" style="99" customWidth="1"/>
    <col min="8" max="8" width="10.33203125" style="99" customWidth="1"/>
    <col min="9" max="9" width="11" style="99" customWidth="1"/>
    <col min="10" max="10" width="14.1640625" style="99" customWidth="1"/>
    <col min="11" max="11" width="10.33203125" style="99" customWidth="1"/>
    <col min="12" max="14" width="9.33203125" style="99"/>
    <col min="15" max="15" width="11.6640625" style="99" bestFit="1" customWidth="1"/>
    <col min="16" max="16" width="9.33203125" style="99"/>
    <col min="17" max="17" width="12.6640625" style="99" bestFit="1" customWidth="1"/>
    <col min="18" max="30" width="9.33203125" style="99"/>
    <col min="31" max="31" width="12.1640625" style="99" bestFit="1" customWidth="1"/>
    <col min="32" max="32" width="9.33203125" style="97"/>
    <col min="33" max="16384" width="9.33203125" style="99"/>
  </cols>
  <sheetData>
    <row r="1" spans="1:32" ht="11.25" customHeight="1">
      <c r="A1" s="108" t="s">
        <v>103</v>
      </c>
      <c r="B1" s="108"/>
      <c r="C1" s="108"/>
      <c r="D1" s="108"/>
      <c r="E1" s="108"/>
      <c r="F1" s="108"/>
      <c r="G1" s="109"/>
    </row>
    <row r="2" spans="1:32" ht="18" customHeight="1">
      <c r="A2" s="110" t="s">
        <v>104</v>
      </c>
      <c r="B2" s="110" t="s">
        <v>105</v>
      </c>
      <c r="C2" s="113" t="s">
        <v>106</v>
      </c>
      <c r="D2" s="114"/>
      <c r="E2" s="114"/>
      <c r="F2" s="113" t="s">
        <v>42</v>
      </c>
      <c r="G2" s="114"/>
      <c r="H2" s="114"/>
      <c r="I2" s="113" t="s">
        <v>44</v>
      </c>
      <c r="J2" s="114"/>
      <c r="K2" s="115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</row>
    <row r="3" spans="1:32" ht="28.5" customHeight="1">
      <c r="A3" s="112"/>
      <c r="B3" s="112"/>
      <c r="C3" s="110" t="s">
        <v>107</v>
      </c>
      <c r="D3" s="110" t="s">
        <v>108</v>
      </c>
      <c r="E3" s="110" t="s">
        <v>109</v>
      </c>
      <c r="F3" s="110" t="s">
        <v>107</v>
      </c>
      <c r="G3" s="110" t="s">
        <v>108</v>
      </c>
      <c r="H3" s="110" t="s">
        <v>109</v>
      </c>
      <c r="I3" s="110" t="s">
        <v>107</v>
      </c>
      <c r="J3" s="110" t="s">
        <v>108</v>
      </c>
      <c r="K3" s="110" t="s">
        <v>109</v>
      </c>
      <c r="AF3" s="118"/>
    </row>
    <row r="4" spans="1:32" ht="36.75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AF4" s="118"/>
    </row>
    <row r="5" spans="1:32" ht="11.25" customHeight="1">
      <c r="A5" s="119" t="s">
        <v>110</v>
      </c>
      <c r="B5" s="119" t="s">
        <v>111</v>
      </c>
      <c r="C5" s="120">
        <v>72539</v>
      </c>
      <c r="D5" s="121">
        <v>314965.09999999998</v>
      </c>
      <c r="E5" s="122">
        <v>4342</v>
      </c>
      <c r="F5" s="120">
        <v>5</v>
      </c>
      <c r="G5" s="121">
        <v>3.1</v>
      </c>
      <c r="H5" s="121">
        <v>627.9</v>
      </c>
      <c r="I5" s="120">
        <v>1</v>
      </c>
      <c r="J5" s="121">
        <v>0.9</v>
      </c>
      <c r="K5" s="121">
        <v>930.4</v>
      </c>
      <c r="AF5" s="123"/>
    </row>
    <row r="6" spans="1:32" ht="11.25" customHeight="1">
      <c r="A6" s="119" t="s">
        <v>112</v>
      </c>
      <c r="B6" s="119" t="s">
        <v>113</v>
      </c>
      <c r="C6" s="120">
        <v>14807</v>
      </c>
      <c r="D6" s="121">
        <v>53952.6</v>
      </c>
      <c r="E6" s="122">
        <v>3643.7</v>
      </c>
      <c r="F6" s="120">
        <v>14</v>
      </c>
      <c r="G6" s="121">
        <v>9.4</v>
      </c>
      <c r="H6" s="121">
        <v>672.8</v>
      </c>
      <c r="I6" s="120">
        <v>0</v>
      </c>
      <c r="J6" s="121">
        <v>0</v>
      </c>
      <c r="K6" s="121">
        <v>0</v>
      </c>
      <c r="AF6" s="123"/>
    </row>
    <row r="7" spans="1:32" ht="11.25" customHeight="1">
      <c r="A7" s="119" t="s">
        <v>114</v>
      </c>
      <c r="B7" s="119" t="s">
        <v>115</v>
      </c>
      <c r="C7" s="120">
        <v>20926</v>
      </c>
      <c r="D7" s="121">
        <v>74542.8</v>
      </c>
      <c r="E7" s="122">
        <v>3562.2</v>
      </c>
      <c r="F7" s="120">
        <v>21</v>
      </c>
      <c r="G7" s="121">
        <v>12.6</v>
      </c>
      <c r="H7" s="121">
        <v>598</v>
      </c>
      <c r="I7" s="120">
        <v>0</v>
      </c>
      <c r="J7" s="121">
        <v>0</v>
      </c>
      <c r="K7" s="121">
        <v>0</v>
      </c>
      <c r="AF7" s="123"/>
    </row>
    <row r="8" spans="1:32" ht="11.25" customHeight="1">
      <c r="A8" s="119" t="s">
        <v>116</v>
      </c>
      <c r="B8" s="119" t="s">
        <v>117</v>
      </c>
      <c r="C8" s="120">
        <v>19888</v>
      </c>
      <c r="D8" s="121">
        <v>70835.100000000006</v>
      </c>
      <c r="E8" s="122">
        <v>3561.7</v>
      </c>
      <c r="F8" s="120">
        <v>24</v>
      </c>
      <c r="G8" s="121">
        <v>17</v>
      </c>
      <c r="H8" s="121">
        <v>706.6</v>
      </c>
      <c r="I8" s="120">
        <v>0</v>
      </c>
      <c r="J8" s="121">
        <v>0</v>
      </c>
      <c r="K8" s="121">
        <v>0</v>
      </c>
      <c r="AF8" s="123"/>
    </row>
    <row r="9" spans="1:32" ht="11.25" customHeight="1">
      <c r="A9" s="119" t="s">
        <v>118</v>
      </c>
      <c r="B9" s="119" t="s">
        <v>119</v>
      </c>
      <c r="C9" s="120">
        <v>32159</v>
      </c>
      <c r="D9" s="121">
        <v>116727.8</v>
      </c>
      <c r="E9" s="122">
        <v>3629.7</v>
      </c>
      <c r="F9" s="120">
        <v>42</v>
      </c>
      <c r="G9" s="121">
        <v>27.7</v>
      </c>
      <c r="H9" s="121">
        <v>660.3</v>
      </c>
      <c r="I9" s="120">
        <v>4</v>
      </c>
      <c r="J9" s="121">
        <v>3.8</v>
      </c>
      <c r="K9" s="121">
        <v>959.7</v>
      </c>
      <c r="AF9" s="123"/>
    </row>
    <row r="10" spans="1:32" ht="11.25" customHeight="1">
      <c r="A10" s="119" t="s">
        <v>120</v>
      </c>
      <c r="B10" s="119" t="s">
        <v>121</v>
      </c>
      <c r="C10" s="120">
        <v>22596</v>
      </c>
      <c r="D10" s="121">
        <v>80460.800000000003</v>
      </c>
      <c r="E10" s="122">
        <v>3560.8</v>
      </c>
      <c r="F10" s="120">
        <v>29</v>
      </c>
      <c r="G10" s="121">
        <v>22</v>
      </c>
      <c r="H10" s="121">
        <v>758.7</v>
      </c>
      <c r="I10" s="120">
        <v>0</v>
      </c>
      <c r="J10" s="121">
        <v>0</v>
      </c>
      <c r="K10" s="121">
        <v>0</v>
      </c>
      <c r="AF10" s="123"/>
    </row>
    <row r="11" spans="1:32" ht="11.25" customHeight="1">
      <c r="A11" s="119" t="s">
        <v>122</v>
      </c>
      <c r="B11" s="119" t="s">
        <v>123</v>
      </c>
      <c r="C11" s="120">
        <v>31144</v>
      </c>
      <c r="D11" s="121">
        <v>112107.8</v>
      </c>
      <c r="E11" s="122">
        <v>3599.7</v>
      </c>
      <c r="F11" s="120">
        <v>10</v>
      </c>
      <c r="G11" s="121">
        <v>7</v>
      </c>
      <c r="H11" s="121">
        <v>700.9</v>
      </c>
      <c r="I11" s="120">
        <v>0</v>
      </c>
      <c r="J11" s="121">
        <v>0</v>
      </c>
      <c r="K11" s="121">
        <v>0</v>
      </c>
      <c r="AF11" s="123"/>
    </row>
    <row r="12" spans="1:32" ht="11.25" customHeight="1">
      <c r="A12" s="119" t="s">
        <v>124</v>
      </c>
      <c r="B12" s="119" t="s">
        <v>125</v>
      </c>
      <c r="C12" s="120">
        <v>47979</v>
      </c>
      <c r="D12" s="121">
        <v>172788.5</v>
      </c>
      <c r="E12" s="122">
        <v>3601.3</v>
      </c>
      <c r="F12" s="120">
        <v>17</v>
      </c>
      <c r="G12" s="121">
        <v>12.6</v>
      </c>
      <c r="H12" s="121">
        <v>740.2</v>
      </c>
      <c r="I12" s="120">
        <v>0</v>
      </c>
      <c r="J12" s="121">
        <v>0</v>
      </c>
      <c r="K12" s="121">
        <v>0</v>
      </c>
      <c r="AF12" s="123"/>
    </row>
    <row r="13" spans="1:32" ht="11.25" customHeight="1">
      <c r="A13" s="124" t="s">
        <v>126</v>
      </c>
      <c r="B13" s="125"/>
      <c r="C13" s="120">
        <v>262038</v>
      </c>
      <c r="D13" s="121">
        <v>996380.5</v>
      </c>
      <c r="E13" s="122">
        <v>3802.4</v>
      </c>
      <c r="F13" s="120">
        <v>162</v>
      </c>
      <c r="G13" s="121">
        <v>111.4</v>
      </c>
      <c r="H13" s="121">
        <v>687.6</v>
      </c>
      <c r="I13" s="120">
        <v>5</v>
      </c>
      <c r="J13" s="121">
        <v>4.8</v>
      </c>
      <c r="K13" s="121">
        <v>953.9</v>
      </c>
    </row>
    <row r="15" spans="1:32" ht="21" customHeight="1">
      <c r="A15" s="110" t="s">
        <v>104</v>
      </c>
      <c r="B15" s="110" t="s">
        <v>105</v>
      </c>
      <c r="C15" s="113" t="s">
        <v>46</v>
      </c>
      <c r="D15" s="114"/>
      <c r="E15" s="114"/>
      <c r="F15" s="113" t="s">
        <v>48</v>
      </c>
      <c r="G15" s="114"/>
      <c r="H15" s="114"/>
      <c r="I15" s="113" t="s">
        <v>50</v>
      </c>
      <c r="J15" s="114"/>
      <c r="K15" s="115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</row>
    <row r="16" spans="1:32" ht="12.75" customHeight="1">
      <c r="A16" s="112"/>
      <c r="B16" s="112"/>
      <c r="C16" s="110" t="s">
        <v>107</v>
      </c>
      <c r="D16" s="110" t="s">
        <v>108</v>
      </c>
      <c r="E16" s="110" t="s">
        <v>109</v>
      </c>
      <c r="F16" s="110" t="s">
        <v>107</v>
      </c>
      <c r="G16" s="110" t="s">
        <v>108</v>
      </c>
      <c r="H16" s="110" t="s">
        <v>109</v>
      </c>
      <c r="I16" s="110" t="s">
        <v>107</v>
      </c>
      <c r="J16" s="110" t="s">
        <v>108</v>
      </c>
      <c r="K16" s="110" t="s">
        <v>109</v>
      </c>
    </row>
    <row r="17" spans="1:28" ht="43.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28" ht="11.25" customHeight="1">
      <c r="A18" s="119" t="s">
        <v>110</v>
      </c>
      <c r="B18" s="119" t="s">
        <v>111</v>
      </c>
      <c r="C18" s="120">
        <v>57</v>
      </c>
      <c r="D18" s="121">
        <v>59.7</v>
      </c>
      <c r="E18" s="121">
        <v>1047.3</v>
      </c>
      <c r="F18" s="120">
        <v>8</v>
      </c>
      <c r="G18" s="121">
        <v>9.4</v>
      </c>
      <c r="H18" s="121">
        <v>1180.5999999999999</v>
      </c>
      <c r="I18" s="120">
        <v>238</v>
      </c>
      <c r="J18" s="121">
        <v>299.8</v>
      </c>
      <c r="K18" s="121">
        <v>1259.5</v>
      </c>
    </row>
    <row r="19" spans="1:28" ht="11.25" customHeight="1">
      <c r="A19" s="119" t="s">
        <v>112</v>
      </c>
      <c r="B19" s="119" t="s">
        <v>113</v>
      </c>
      <c r="C19" s="120">
        <v>33</v>
      </c>
      <c r="D19" s="121">
        <v>34.6</v>
      </c>
      <c r="E19" s="121">
        <v>1048.5</v>
      </c>
      <c r="F19" s="120">
        <v>4</v>
      </c>
      <c r="G19" s="121">
        <v>4.5</v>
      </c>
      <c r="H19" s="121">
        <v>1113.8</v>
      </c>
      <c r="I19" s="120">
        <v>80</v>
      </c>
      <c r="J19" s="121">
        <v>100.8</v>
      </c>
      <c r="K19" s="121">
        <v>1259.7</v>
      </c>
    </row>
    <row r="20" spans="1:28" ht="11.25" customHeight="1">
      <c r="A20" s="119" t="s">
        <v>114</v>
      </c>
      <c r="B20" s="119" t="s">
        <v>115</v>
      </c>
      <c r="C20" s="120">
        <v>32</v>
      </c>
      <c r="D20" s="121">
        <v>33.5</v>
      </c>
      <c r="E20" s="121">
        <v>1046.5</v>
      </c>
      <c r="F20" s="120">
        <v>2</v>
      </c>
      <c r="G20" s="121">
        <v>2.2999999999999998</v>
      </c>
      <c r="H20" s="121">
        <v>1150</v>
      </c>
      <c r="I20" s="120">
        <v>66</v>
      </c>
      <c r="J20" s="121">
        <v>83.2</v>
      </c>
      <c r="K20" s="121">
        <v>1259.9000000000001</v>
      </c>
    </row>
    <row r="21" spans="1:28" ht="11.25" customHeight="1">
      <c r="A21" s="119" t="s">
        <v>116</v>
      </c>
      <c r="B21" s="119" t="s">
        <v>117</v>
      </c>
      <c r="C21" s="120">
        <v>24</v>
      </c>
      <c r="D21" s="121">
        <v>25.1</v>
      </c>
      <c r="E21" s="121">
        <v>1046.5</v>
      </c>
      <c r="F21" s="120">
        <v>0</v>
      </c>
      <c r="G21" s="121">
        <v>0</v>
      </c>
      <c r="H21" s="121">
        <v>0</v>
      </c>
      <c r="I21" s="120">
        <v>85</v>
      </c>
      <c r="J21" s="121">
        <v>107.2</v>
      </c>
      <c r="K21" s="121">
        <v>1261.5</v>
      </c>
    </row>
    <row r="22" spans="1:28" ht="11.25" customHeight="1">
      <c r="A22" s="119" t="s">
        <v>118</v>
      </c>
      <c r="B22" s="119" t="s">
        <v>119</v>
      </c>
      <c r="C22" s="120">
        <v>57</v>
      </c>
      <c r="D22" s="121">
        <v>59.8</v>
      </c>
      <c r="E22" s="121">
        <v>1048.7</v>
      </c>
      <c r="F22" s="120">
        <v>0</v>
      </c>
      <c r="G22" s="121">
        <v>0</v>
      </c>
      <c r="H22" s="121">
        <v>0</v>
      </c>
      <c r="I22" s="120">
        <v>113</v>
      </c>
      <c r="J22" s="121">
        <v>142.4</v>
      </c>
      <c r="K22" s="121">
        <v>1259.9000000000001</v>
      </c>
    </row>
    <row r="23" spans="1:28" ht="11.25" customHeight="1">
      <c r="A23" s="119" t="s">
        <v>120</v>
      </c>
      <c r="B23" s="119" t="s">
        <v>121</v>
      </c>
      <c r="C23" s="120">
        <v>61</v>
      </c>
      <c r="D23" s="121">
        <v>63.9</v>
      </c>
      <c r="E23" s="121">
        <v>1047</v>
      </c>
      <c r="F23" s="120">
        <v>0</v>
      </c>
      <c r="G23" s="121">
        <v>0</v>
      </c>
      <c r="H23" s="121">
        <v>0</v>
      </c>
      <c r="I23" s="120">
        <v>119</v>
      </c>
      <c r="J23" s="121">
        <v>149.9</v>
      </c>
      <c r="K23" s="121">
        <v>1259.9000000000001</v>
      </c>
    </row>
    <row r="24" spans="1:28" ht="11.25" customHeight="1">
      <c r="A24" s="119" t="s">
        <v>122</v>
      </c>
      <c r="B24" s="119" t="s">
        <v>123</v>
      </c>
      <c r="C24" s="120">
        <v>48</v>
      </c>
      <c r="D24" s="121">
        <v>50.2</v>
      </c>
      <c r="E24" s="121">
        <v>1046.5</v>
      </c>
      <c r="F24" s="120">
        <v>0</v>
      </c>
      <c r="G24" s="121">
        <v>0</v>
      </c>
      <c r="H24" s="121">
        <v>0</v>
      </c>
      <c r="I24" s="120">
        <v>135</v>
      </c>
      <c r="J24" s="121">
        <v>170.2</v>
      </c>
      <c r="K24" s="121">
        <v>1261</v>
      </c>
    </row>
    <row r="25" spans="1:28" ht="11.25" customHeight="1">
      <c r="A25" s="119" t="s">
        <v>124</v>
      </c>
      <c r="B25" s="119" t="s">
        <v>125</v>
      </c>
      <c r="C25" s="120">
        <v>69</v>
      </c>
      <c r="D25" s="121">
        <v>72.2</v>
      </c>
      <c r="E25" s="121">
        <v>1046.5</v>
      </c>
      <c r="F25" s="120">
        <v>0</v>
      </c>
      <c r="G25" s="121">
        <v>0</v>
      </c>
      <c r="H25" s="121">
        <v>0</v>
      </c>
      <c r="I25" s="120">
        <v>176</v>
      </c>
      <c r="J25" s="121">
        <v>221.6</v>
      </c>
      <c r="K25" s="121">
        <v>1259.2</v>
      </c>
    </row>
    <row r="26" spans="1:28" ht="11.25" customHeight="1">
      <c r="A26" s="124" t="s">
        <v>126</v>
      </c>
      <c r="B26" s="125"/>
      <c r="C26" s="120">
        <v>381</v>
      </c>
      <c r="D26" s="121">
        <v>399</v>
      </c>
      <c r="E26" s="121">
        <v>1047.2</v>
      </c>
      <c r="F26" s="120">
        <v>14</v>
      </c>
      <c r="G26" s="121">
        <v>16.2</v>
      </c>
      <c r="H26" s="121">
        <v>1157.0999999999999</v>
      </c>
      <c r="I26" s="120">
        <v>1012</v>
      </c>
      <c r="J26" s="121">
        <v>1275.0999999999999</v>
      </c>
      <c r="K26" s="121">
        <v>1259.9000000000001</v>
      </c>
    </row>
    <row r="28" spans="1:28" ht="20.25" customHeight="1">
      <c r="A28" s="110" t="s">
        <v>104</v>
      </c>
      <c r="B28" s="110" t="s">
        <v>105</v>
      </c>
      <c r="C28" s="113" t="s">
        <v>52</v>
      </c>
      <c r="D28" s="114"/>
      <c r="E28" s="114"/>
      <c r="F28" s="113" t="s">
        <v>54</v>
      </c>
      <c r="G28" s="114"/>
      <c r="H28" s="114"/>
      <c r="I28" s="113" t="s">
        <v>56</v>
      </c>
      <c r="J28" s="114"/>
      <c r="K28" s="115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</row>
    <row r="29" spans="1:28" ht="12.75" customHeight="1">
      <c r="A29" s="112"/>
      <c r="B29" s="112"/>
      <c r="C29" s="110" t="s">
        <v>107</v>
      </c>
      <c r="D29" s="110" t="s">
        <v>108</v>
      </c>
      <c r="E29" s="110" t="s">
        <v>109</v>
      </c>
      <c r="F29" s="110" t="s">
        <v>107</v>
      </c>
      <c r="G29" s="110" t="s">
        <v>108</v>
      </c>
      <c r="H29" s="110" t="s">
        <v>109</v>
      </c>
      <c r="I29" s="110" t="s">
        <v>107</v>
      </c>
      <c r="J29" s="110" t="s">
        <v>108</v>
      </c>
      <c r="K29" s="110" t="s">
        <v>109</v>
      </c>
    </row>
    <row r="30" spans="1:28" ht="43.5" customHeight="1">
      <c r="A30" s="111"/>
      <c r="B30" s="111"/>
      <c r="C30" s="111"/>
      <c r="D30" s="111"/>
      <c r="E30" s="111"/>
      <c r="F30" s="111"/>
      <c r="G30" s="111"/>
      <c r="H30" s="111"/>
      <c r="I30" s="111"/>
      <c r="J30" s="111"/>
      <c r="K30" s="111"/>
    </row>
    <row r="31" spans="1:28" ht="11.25" customHeight="1">
      <c r="A31" s="119" t="s">
        <v>110</v>
      </c>
      <c r="B31" s="119" t="s">
        <v>111</v>
      </c>
      <c r="C31" s="120">
        <v>29</v>
      </c>
      <c r="D31" s="121">
        <v>38.799999999999997</v>
      </c>
      <c r="E31" s="121">
        <v>1337</v>
      </c>
      <c r="F31" s="120">
        <v>13</v>
      </c>
      <c r="G31" s="121">
        <v>18.7</v>
      </c>
      <c r="H31" s="121">
        <v>1439.4</v>
      </c>
      <c r="I31" s="120">
        <v>47</v>
      </c>
      <c r="J31" s="121">
        <v>80.8</v>
      </c>
      <c r="K31" s="121">
        <v>1719.1</v>
      </c>
    </row>
    <row r="32" spans="1:28" ht="11.25" customHeight="1">
      <c r="A32" s="119" t="s">
        <v>112</v>
      </c>
      <c r="B32" s="119" t="s">
        <v>113</v>
      </c>
      <c r="C32" s="120">
        <v>14</v>
      </c>
      <c r="D32" s="121">
        <v>18.7</v>
      </c>
      <c r="E32" s="121">
        <v>1337.2</v>
      </c>
      <c r="F32" s="120">
        <v>0</v>
      </c>
      <c r="G32" s="121">
        <v>0</v>
      </c>
      <c r="H32" s="121">
        <v>0</v>
      </c>
      <c r="I32" s="120">
        <v>14</v>
      </c>
      <c r="J32" s="121">
        <v>24.2</v>
      </c>
      <c r="K32" s="121">
        <v>1729.2</v>
      </c>
    </row>
    <row r="33" spans="1:28" ht="11.25" customHeight="1">
      <c r="A33" s="119" t="s">
        <v>114</v>
      </c>
      <c r="B33" s="119" t="s">
        <v>115</v>
      </c>
      <c r="C33" s="120">
        <v>5</v>
      </c>
      <c r="D33" s="121">
        <v>6.5</v>
      </c>
      <c r="E33" s="121">
        <v>1307.3</v>
      </c>
      <c r="F33" s="120">
        <v>0</v>
      </c>
      <c r="G33" s="121">
        <v>0</v>
      </c>
      <c r="H33" s="121">
        <v>0</v>
      </c>
      <c r="I33" s="120">
        <v>4</v>
      </c>
      <c r="J33" s="121">
        <v>7.3</v>
      </c>
      <c r="K33" s="121">
        <v>1834.1</v>
      </c>
    </row>
    <row r="34" spans="1:28" ht="11.25" customHeight="1">
      <c r="A34" s="119" t="s">
        <v>116</v>
      </c>
      <c r="B34" s="119" t="s">
        <v>117</v>
      </c>
      <c r="C34" s="120">
        <v>11</v>
      </c>
      <c r="D34" s="121">
        <v>14.6</v>
      </c>
      <c r="E34" s="121">
        <v>1331.4</v>
      </c>
      <c r="F34" s="120">
        <v>4</v>
      </c>
      <c r="G34" s="121">
        <v>5.9</v>
      </c>
      <c r="H34" s="121">
        <v>1465.9</v>
      </c>
      <c r="I34" s="120">
        <v>11</v>
      </c>
      <c r="J34" s="121">
        <v>19.3</v>
      </c>
      <c r="K34" s="121">
        <v>1752.2</v>
      </c>
    </row>
    <row r="35" spans="1:28" ht="11.25" customHeight="1">
      <c r="A35" s="119" t="s">
        <v>118</v>
      </c>
      <c r="B35" s="119" t="s">
        <v>119</v>
      </c>
      <c r="C35" s="120">
        <v>20</v>
      </c>
      <c r="D35" s="121">
        <v>27.1</v>
      </c>
      <c r="E35" s="121">
        <v>1352.8</v>
      </c>
      <c r="F35" s="120">
        <v>10</v>
      </c>
      <c r="G35" s="121">
        <v>14.4</v>
      </c>
      <c r="H35" s="121">
        <v>1443.4</v>
      </c>
      <c r="I35" s="120">
        <v>23</v>
      </c>
      <c r="J35" s="121">
        <v>38.5</v>
      </c>
      <c r="K35" s="121">
        <v>1671.9</v>
      </c>
    </row>
    <row r="36" spans="1:28" ht="11.25" customHeight="1">
      <c r="A36" s="119" t="s">
        <v>120</v>
      </c>
      <c r="B36" s="119" t="s">
        <v>121</v>
      </c>
      <c r="C36" s="120">
        <v>7</v>
      </c>
      <c r="D36" s="121">
        <v>9.4</v>
      </c>
      <c r="E36" s="121">
        <v>1338.5</v>
      </c>
      <c r="F36" s="120">
        <v>5</v>
      </c>
      <c r="G36" s="121">
        <v>7.3</v>
      </c>
      <c r="H36" s="121">
        <v>1464.8</v>
      </c>
      <c r="I36" s="120">
        <v>24</v>
      </c>
      <c r="J36" s="121">
        <v>39.700000000000003</v>
      </c>
      <c r="K36" s="121">
        <v>1653.5</v>
      </c>
    </row>
    <row r="37" spans="1:28" ht="11.25" customHeight="1">
      <c r="A37" s="119" t="s">
        <v>122</v>
      </c>
      <c r="B37" s="119" t="s">
        <v>123</v>
      </c>
      <c r="C37" s="120">
        <v>6</v>
      </c>
      <c r="D37" s="121">
        <v>8</v>
      </c>
      <c r="E37" s="121">
        <v>1325.6</v>
      </c>
      <c r="F37" s="120">
        <v>3</v>
      </c>
      <c r="G37" s="121">
        <v>4.4000000000000004</v>
      </c>
      <c r="H37" s="121">
        <v>1453.9</v>
      </c>
      <c r="I37" s="120">
        <v>18</v>
      </c>
      <c r="J37" s="121">
        <v>30.2</v>
      </c>
      <c r="K37" s="121">
        <v>1676.1</v>
      </c>
    </row>
    <row r="38" spans="1:28" ht="11.25" customHeight="1">
      <c r="A38" s="119" t="s">
        <v>124</v>
      </c>
      <c r="B38" s="119" t="s">
        <v>125</v>
      </c>
      <c r="C38" s="120">
        <v>10</v>
      </c>
      <c r="D38" s="121">
        <v>13.4</v>
      </c>
      <c r="E38" s="121">
        <v>1341.1</v>
      </c>
      <c r="F38" s="120">
        <v>6</v>
      </c>
      <c r="G38" s="121">
        <v>8.5</v>
      </c>
      <c r="H38" s="121">
        <v>1421.8</v>
      </c>
      <c r="I38" s="120">
        <v>15</v>
      </c>
      <c r="J38" s="121">
        <v>26</v>
      </c>
      <c r="K38" s="121">
        <v>1733.2</v>
      </c>
    </row>
    <row r="39" spans="1:28" ht="11.25" customHeight="1">
      <c r="A39" s="124" t="s">
        <v>126</v>
      </c>
      <c r="B39" s="125"/>
      <c r="C39" s="120">
        <v>102</v>
      </c>
      <c r="D39" s="121">
        <v>136.5</v>
      </c>
      <c r="E39" s="121">
        <v>1337.9</v>
      </c>
      <c r="F39" s="120">
        <v>41</v>
      </c>
      <c r="G39" s="121">
        <v>59.2</v>
      </c>
      <c r="H39" s="121">
        <v>1444.6</v>
      </c>
      <c r="I39" s="120">
        <v>156</v>
      </c>
      <c r="J39" s="121">
        <v>265.89999999999998</v>
      </c>
      <c r="K39" s="121">
        <v>1704.6</v>
      </c>
    </row>
    <row r="41" spans="1:28" ht="21" customHeight="1">
      <c r="A41" s="110" t="s">
        <v>104</v>
      </c>
      <c r="B41" s="110" t="s">
        <v>105</v>
      </c>
      <c r="C41" s="113" t="s">
        <v>58</v>
      </c>
      <c r="D41" s="114"/>
      <c r="E41" s="114"/>
      <c r="F41" s="113" t="s">
        <v>60</v>
      </c>
      <c r="G41" s="114"/>
      <c r="H41" s="114"/>
      <c r="I41" s="113" t="s">
        <v>62</v>
      </c>
      <c r="J41" s="114"/>
      <c r="K41" s="115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</row>
    <row r="42" spans="1:28" ht="12.75" customHeight="1">
      <c r="A42" s="112"/>
      <c r="B42" s="112"/>
      <c r="C42" s="110" t="s">
        <v>107</v>
      </c>
      <c r="D42" s="110" t="s">
        <v>108</v>
      </c>
      <c r="E42" s="110" t="s">
        <v>109</v>
      </c>
      <c r="F42" s="110" t="s">
        <v>107</v>
      </c>
      <c r="G42" s="110" t="s">
        <v>108</v>
      </c>
      <c r="H42" s="110" t="s">
        <v>109</v>
      </c>
      <c r="I42" s="110" t="s">
        <v>107</v>
      </c>
      <c r="J42" s="110" t="s">
        <v>108</v>
      </c>
      <c r="K42" s="110" t="s">
        <v>109</v>
      </c>
    </row>
    <row r="43" spans="1:28" ht="40.5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</row>
    <row r="44" spans="1:28" ht="11.25" customHeight="1">
      <c r="A44" s="119" t="s">
        <v>110</v>
      </c>
      <c r="B44" s="119" t="s">
        <v>111</v>
      </c>
      <c r="C44" s="120">
        <v>26420</v>
      </c>
      <c r="D44" s="121">
        <v>69191.8</v>
      </c>
      <c r="E44" s="121">
        <v>2618.9</v>
      </c>
      <c r="F44" s="120">
        <v>18046</v>
      </c>
      <c r="G44" s="121">
        <v>63961.3</v>
      </c>
      <c r="H44" s="121">
        <v>3544.3</v>
      </c>
      <c r="I44" s="120">
        <v>11372</v>
      </c>
      <c r="J44" s="121">
        <v>50162.7</v>
      </c>
      <c r="K44" s="121">
        <v>4411.1000000000004</v>
      </c>
    </row>
    <row r="45" spans="1:28" ht="11.25" customHeight="1">
      <c r="A45" s="119" t="s">
        <v>112</v>
      </c>
      <c r="B45" s="119" t="s">
        <v>113</v>
      </c>
      <c r="C45" s="120">
        <v>6278</v>
      </c>
      <c r="D45" s="121">
        <v>16537.599999999999</v>
      </c>
      <c r="E45" s="121">
        <v>2634.2</v>
      </c>
      <c r="F45" s="120">
        <v>4400</v>
      </c>
      <c r="G45" s="121">
        <v>15477.4</v>
      </c>
      <c r="H45" s="121">
        <v>3517.6</v>
      </c>
      <c r="I45" s="120">
        <v>2300</v>
      </c>
      <c r="J45" s="121">
        <v>10009.299999999999</v>
      </c>
      <c r="K45" s="121">
        <v>4351.8999999999996</v>
      </c>
    </row>
    <row r="46" spans="1:28" ht="11.25" customHeight="1">
      <c r="A46" s="119" t="s">
        <v>114</v>
      </c>
      <c r="B46" s="119" t="s">
        <v>115</v>
      </c>
      <c r="C46" s="120">
        <v>9406</v>
      </c>
      <c r="D46" s="121">
        <v>24638.7</v>
      </c>
      <c r="E46" s="121">
        <v>2619.5</v>
      </c>
      <c r="F46" s="120">
        <v>6326</v>
      </c>
      <c r="G46" s="121">
        <v>22370</v>
      </c>
      <c r="H46" s="121">
        <v>3536.2</v>
      </c>
      <c r="I46" s="120">
        <v>3153</v>
      </c>
      <c r="J46" s="121">
        <v>13752.2</v>
      </c>
      <c r="K46" s="121">
        <v>4361.6000000000004</v>
      </c>
    </row>
    <row r="47" spans="1:28" ht="11.25" customHeight="1">
      <c r="A47" s="119" t="s">
        <v>116</v>
      </c>
      <c r="B47" s="119" t="s">
        <v>117</v>
      </c>
      <c r="C47" s="120">
        <v>8948</v>
      </c>
      <c r="D47" s="121">
        <v>23526.6</v>
      </c>
      <c r="E47" s="121">
        <v>2629.3</v>
      </c>
      <c r="F47" s="120">
        <v>5829</v>
      </c>
      <c r="G47" s="121">
        <v>20645</v>
      </c>
      <c r="H47" s="121">
        <v>3541.8</v>
      </c>
      <c r="I47" s="120">
        <v>3115</v>
      </c>
      <c r="J47" s="121">
        <v>13549.8</v>
      </c>
      <c r="K47" s="121">
        <v>4349.8</v>
      </c>
    </row>
    <row r="48" spans="1:28" ht="11.25" customHeight="1">
      <c r="A48" s="119" t="s">
        <v>118</v>
      </c>
      <c r="B48" s="119" t="s">
        <v>119</v>
      </c>
      <c r="C48" s="120">
        <v>13761</v>
      </c>
      <c r="D48" s="121">
        <v>36201.199999999997</v>
      </c>
      <c r="E48" s="121">
        <v>2630.7</v>
      </c>
      <c r="F48" s="120">
        <v>9355</v>
      </c>
      <c r="G48" s="121">
        <v>33095.699999999997</v>
      </c>
      <c r="H48" s="121">
        <v>3537.8</v>
      </c>
      <c r="I48" s="120">
        <v>5440</v>
      </c>
      <c r="J48" s="121">
        <v>23664.6</v>
      </c>
      <c r="K48" s="121">
        <v>4350.1000000000004</v>
      </c>
    </row>
    <row r="49" spans="1:28" ht="11.25" customHeight="1">
      <c r="A49" s="119" t="s">
        <v>120</v>
      </c>
      <c r="B49" s="119" t="s">
        <v>121</v>
      </c>
      <c r="C49" s="120">
        <v>10106</v>
      </c>
      <c r="D49" s="121">
        <v>26532.400000000001</v>
      </c>
      <c r="E49" s="121">
        <v>2625.4</v>
      </c>
      <c r="F49" s="120">
        <v>6979</v>
      </c>
      <c r="G49" s="121">
        <v>24685.7</v>
      </c>
      <c r="H49" s="121">
        <v>3537.1</v>
      </c>
      <c r="I49" s="120">
        <v>3174</v>
      </c>
      <c r="J49" s="121">
        <v>13766.2</v>
      </c>
      <c r="K49" s="121">
        <v>4337.2</v>
      </c>
    </row>
    <row r="50" spans="1:28" ht="11.25" customHeight="1">
      <c r="A50" s="119" t="s">
        <v>122</v>
      </c>
      <c r="B50" s="119" t="s">
        <v>123</v>
      </c>
      <c r="C50" s="120">
        <v>14074</v>
      </c>
      <c r="D50" s="121">
        <v>36825.199999999997</v>
      </c>
      <c r="E50" s="121">
        <v>2616.5</v>
      </c>
      <c r="F50" s="120">
        <v>8726</v>
      </c>
      <c r="G50" s="121">
        <v>30852</v>
      </c>
      <c r="H50" s="121">
        <v>3535.6</v>
      </c>
      <c r="I50" s="120">
        <v>4833</v>
      </c>
      <c r="J50" s="121">
        <v>20983.7</v>
      </c>
      <c r="K50" s="121">
        <v>4341.8</v>
      </c>
    </row>
    <row r="51" spans="1:28" ht="11.25" customHeight="1">
      <c r="A51" s="119" t="s">
        <v>124</v>
      </c>
      <c r="B51" s="119" t="s">
        <v>125</v>
      </c>
      <c r="C51" s="120">
        <v>23138</v>
      </c>
      <c r="D51" s="121">
        <v>60279.7</v>
      </c>
      <c r="E51" s="121">
        <v>2605.1999999999998</v>
      </c>
      <c r="F51" s="120">
        <v>11868</v>
      </c>
      <c r="G51" s="121">
        <v>42120.800000000003</v>
      </c>
      <c r="H51" s="121">
        <v>3549.1</v>
      </c>
      <c r="I51" s="120">
        <v>7131</v>
      </c>
      <c r="J51" s="121">
        <v>31012.3</v>
      </c>
      <c r="K51" s="121">
        <v>4348.8999999999996</v>
      </c>
    </row>
    <row r="52" spans="1:28" ht="11.25" customHeight="1">
      <c r="A52" s="124" t="s">
        <v>126</v>
      </c>
      <c r="B52" s="125"/>
      <c r="C52" s="120">
        <v>112131</v>
      </c>
      <c r="D52" s="121">
        <v>293733.2</v>
      </c>
      <c r="E52" s="121">
        <v>2619.6</v>
      </c>
      <c r="F52" s="120">
        <v>71529</v>
      </c>
      <c r="G52" s="121">
        <v>253207.9</v>
      </c>
      <c r="H52" s="121">
        <v>3539.9</v>
      </c>
      <c r="I52" s="120">
        <v>40518</v>
      </c>
      <c r="J52" s="121">
        <v>176900.8</v>
      </c>
      <c r="K52" s="121">
        <v>4366</v>
      </c>
    </row>
    <row r="54" spans="1:28" ht="19.5" customHeight="1">
      <c r="A54" s="110" t="s">
        <v>104</v>
      </c>
      <c r="B54" s="110" t="s">
        <v>105</v>
      </c>
      <c r="C54" s="113" t="s">
        <v>64</v>
      </c>
      <c r="D54" s="114"/>
      <c r="E54" s="114"/>
      <c r="F54" s="113" t="s">
        <v>66</v>
      </c>
      <c r="G54" s="114"/>
      <c r="H54" s="115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</row>
    <row r="55" spans="1:28" ht="12.75" customHeight="1">
      <c r="A55" s="112"/>
      <c r="B55" s="112"/>
      <c r="C55" s="110" t="s">
        <v>107</v>
      </c>
      <c r="D55" s="110" t="s">
        <v>108</v>
      </c>
      <c r="E55" s="110" t="s">
        <v>109</v>
      </c>
      <c r="F55" s="110" t="s">
        <v>107</v>
      </c>
      <c r="G55" s="110" t="s">
        <v>108</v>
      </c>
      <c r="H55" s="110" t="s">
        <v>109</v>
      </c>
    </row>
    <row r="56" spans="1:28" ht="48" customHeight="1">
      <c r="A56" s="111"/>
      <c r="B56" s="111"/>
      <c r="C56" s="111"/>
      <c r="D56" s="111"/>
      <c r="E56" s="111"/>
      <c r="F56" s="111"/>
      <c r="G56" s="111"/>
      <c r="H56" s="111"/>
    </row>
    <row r="57" spans="1:28" ht="11.25" customHeight="1">
      <c r="A57" s="119" t="s">
        <v>110</v>
      </c>
      <c r="B57" s="119" t="s">
        <v>111</v>
      </c>
      <c r="C57" s="120">
        <v>13537</v>
      </c>
      <c r="D57" s="121">
        <v>89428.800000000003</v>
      </c>
      <c r="E57" s="121">
        <v>6606.2</v>
      </c>
      <c r="F57" s="120">
        <v>2766</v>
      </c>
      <c r="G57" s="121">
        <v>41709.300000000003</v>
      </c>
      <c r="H57" s="121">
        <v>15079.3</v>
      </c>
    </row>
    <row r="58" spans="1:28" ht="11.25" customHeight="1">
      <c r="A58" s="119" t="s">
        <v>112</v>
      </c>
      <c r="B58" s="119" t="s">
        <v>113</v>
      </c>
      <c r="C58" s="120">
        <v>1523</v>
      </c>
      <c r="D58" s="121">
        <v>9659.9</v>
      </c>
      <c r="E58" s="121">
        <v>6342.7</v>
      </c>
      <c r="F58" s="120">
        <v>147</v>
      </c>
      <c r="G58" s="121">
        <v>2076.1</v>
      </c>
      <c r="H58" s="121">
        <v>14123.2</v>
      </c>
    </row>
    <row r="59" spans="1:28" ht="11.25" customHeight="1">
      <c r="A59" s="119" t="s">
        <v>114</v>
      </c>
      <c r="B59" s="119" t="s">
        <v>115</v>
      </c>
      <c r="C59" s="120">
        <v>1698</v>
      </c>
      <c r="D59" s="121">
        <v>10723.9</v>
      </c>
      <c r="E59" s="121">
        <v>6315.6</v>
      </c>
      <c r="F59" s="120">
        <v>213</v>
      </c>
      <c r="G59" s="121">
        <v>2912.7</v>
      </c>
      <c r="H59" s="121">
        <v>13674.4</v>
      </c>
    </row>
    <row r="60" spans="1:28" ht="11.25" customHeight="1">
      <c r="A60" s="119" t="s">
        <v>116</v>
      </c>
      <c r="B60" s="119" t="s">
        <v>117</v>
      </c>
      <c r="C60" s="120">
        <v>1671</v>
      </c>
      <c r="D60" s="121">
        <v>10513.4</v>
      </c>
      <c r="E60" s="121">
        <v>6291.7</v>
      </c>
      <c r="F60" s="120">
        <v>166</v>
      </c>
      <c r="G60" s="121">
        <v>2411.3000000000002</v>
      </c>
      <c r="H60" s="121">
        <v>14526.1</v>
      </c>
    </row>
    <row r="61" spans="1:28" ht="11.25" customHeight="1">
      <c r="A61" s="119" t="s">
        <v>118</v>
      </c>
      <c r="B61" s="119" t="s">
        <v>119</v>
      </c>
      <c r="C61" s="120">
        <v>3008</v>
      </c>
      <c r="D61" s="121">
        <v>18995.099999999999</v>
      </c>
      <c r="E61" s="121">
        <v>6314.9</v>
      </c>
      <c r="F61" s="120">
        <v>326</v>
      </c>
      <c r="G61" s="121">
        <v>4457.5</v>
      </c>
      <c r="H61" s="121">
        <v>13673.3</v>
      </c>
    </row>
    <row r="62" spans="1:28" ht="11.25" customHeight="1">
      <c r="A62" s="119" t="s">
        <v>120</v>
      </c>
      <c r="B62" s="119" t="s">
        <v>121</v>
      </c>
      <c r="C62" s="120">
        <v>1862</v>
      </c>
      <c r="D62" s="121">
        <v>12010.3</v>
      </c>
      <c r="E62" s="121">
        <v>6450.2</v>
      </c>
      <c r="F62" s="120">
        <v>230</v>
      </c>
      <c r="G62" s="121">
        <v>3174.1</v>
      </c>
      <c r="H62" s="121">
        <v>13800.3</v>
      </c>
    </row>
    <row r="63" spans="1:28" ht="11.25" customHeight="1">
      <c r="A63" s="119" t="s">
        <v>122</v>
      </c>
      <c r="B63" s="119" t="s">
        <v>123</v>
      </c>
      <c r="C63" s="120">
        <v>2937</v>
      </c>
      <c r="D63" s="121">
        <v>18637.5</v>
      </c>
      <c r="E63" s="121">
        <v>6345.8</v>
      </c>
      <c r="F63" s="120">
        <v>354</v>
      </c>
      <c r="G63" s="121">
        <v>4539.3999999999996</v>
      </c>
      <c r="H63" s="121">
        <v>12823.1</v>
      </c>
    </row>
    <row r="64" spans="1:28" ht="11.25" customHeight="1">
      <c r="A64" s="119" t="s">
        <v>124</v>
      </c>
      <c r="B64" s="119" t="s">
        <v>125</v>
      </c>
      <c r="C64" s="120">
        <v>5043</v>
      </c>
      <c r="D64" s="121">
        <v>32192.5</v>
      </c>
      <c r="E64" s="121">
        <v>6383.6</v>
      </c>
      <c r="F64" s="120">
        <v>506</v>
      </c>
      <c r="G64" s="121">
        <v>6828.9</v>
      </c>
      <c r="H64" s="121">
        <v>13495.9</v>
      </c>
    </row>
    <row r="65" spans="1:8" ht="11.25" customHeight="1">
      <c r="A65" s="124" t="s">
        <v>126</v>
      </c>
      <c r="B65" s="125"/>
      <c r="C65" s="120">
        <v>31279</v>
      </c>
      <c r="D65" s="121">
        <v>202161.4</v>
      </c>
      <c r="E65" s="121">
        <v>6463.2</v>
      </c>
      <c r="F65" s="120">
        <v>4708</v>
      </c>
      <c r="G65" s="121">
        <v>68109.2</v>
      </c>
      <c r="H65" s="121">
        <v>14466.7</v>
      </c>
    </row>
  </sheetData>
  <mergeCells count="72">
    <mergeCell ref="F55:F56"/>
    <mergeCell ref="G55:G56"/>
    <mergeCell ref="H55:H56"/>
    <mergeCell ref="A65:B65"/>
    <mergeCell ref="J42:J43"/>
    <mergeCell ref="K42:K43"/>
    <mergeCell ref="A52:B52"/>
    <mergeCell ref="A54:A56"/>
    <mergeCell ref="B54:B56"/>
    <mergeCell ref="C54:E54"/>
    <mergeCell ref="F54:H54"/>
    <mergeCell ref="C55:C56"/>
    <mergeCell ref="D55:D56"/>
    <mergeCell ref="E55:E56"/>
    <mergeCell ref="D42:D43"/>
    <mergeCell ref="E42:E43"/>
    <mergeCell ref="F42:F43"/>
    <mergeCell ref="G42:G43"/>
    <mergeCell ref="H42:H43"/>
    <mergeCell ref="I42:I43"/>
    <mergeCell ref="I29:I30"/>
    <mergeCell ref="J29:J30"/>
    <mergeCell ref="K29:K30"/>
    <mergeCell ref="A39:B39"/>
    <mergeCell ref="A41:A43"/>
    <mergeCell ref="B41:B43"/>
    <mergeCell ref="C41:E41"/>
    <mergeCell ref="F41:H41"/>
    <mergeCell ref="I41:K41"/>
    <mergeCell ref="C42:C43"/>
    <mergeCell ref="C29:C30"/>
    <mergeCell ref="D29:D30"/>
    <mergeCell ref="E29:E30"/>
    <mergeCell ref="F29:F30"/>
    <mergeCell ref="G29:G30"/>
    <mergeCell ref="H29:H30"/>
    <mergeCell ref="H16:H17"/>
    <mergeCell ref="I16:I17"/>
    <mergeCell ref="J16:J17"/>
    <mergeCell ref="K16:K17"/>
    <mergeCell ref="A26:B26"/>
    <mergeCell ref="A28:A30"/>
    <mergeCell ref="B28:B30"/>
    <mergeCell ref="C28:E28"/>
    <mergeCell ref="F28:H28"/>
    <mergeCell ref="I28:K28"/>
    <mergeCell ref="A15:A17"/>
    <mergeCell ref="B15:B17"/>
    <mergeCell ref="C15:E15"/>
    <mergeCell ref="F15:H15"/>
    <mergeCell ref="I15:K15"/>
    <mergeCell ref="C16:C17"/>
    <mergeCell ref="D16:D17"/>
    <mergeCell ref="E16:E17"/>
    <mergeCell ref="F16:F17"/>
    <mergeCell ref="G16:G17"/>
    <mergeCell ref="G3:G4"/>
    <mergeCell ref="H3:H4"/>
    <mergeCell ref="I3:I4"/>
    <mergeCell ref="J3:J4"/>
    <mergeCell ref="K3:K4"/>
    <mergeCell ref="A13:B13"/>
    <mergeCell ref="A1:F1"/>
    <mergeCell ref="A2:A4"/>
    <mergeCell ref="B2:B4"/>
    <mergeCell ref="C2:E2"/>
    <mergeCell ref="F2:H2"/>
    <mergeCell ref="I2:K2"/>
    <mergeCell ref="C3:C4"/>
    <mergeCell ref="D3:D4"/>
    <mergeCell ref="E3:E4"/>
    <mergeCell ref="F3:F4"/>
  </mergeCells>
  <pageMargins left="0.75" right="0.75" top="1" bottom="1" header="0.5" footer="0.5"/>
  <pageSetup paperSize="9" orientation="landscape"/>
  <rowBreaks count="5" manualBreakCount="5">
    <brk id="14" max="16383" man="1"/>
    <brk id="27" max="16383" man="1"/>
    <brk id="40" max="16383" man="1"/>
    <brk id="53" max="16383" man="1"/>
    <brk id="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39"/>
  <sheetViews>
    <sheetView topLeftCell="A28" workbookViewId="0">
      <selection activeCell="F29" sqref="F29"/>
    </sheetView>
  </sheetViews>
  <sheetFormatPr defaultColWidth="9.33203125" defaultRowHeight="11.25" customHeight="1"/>
  <cols>
    <col min="1" max="1" width="3.6640625" style="99" customWidth="1"/>
    <col min="2" max="2" width="33" style="99" customWidth="1"/>
    <col min="3" max="3" width="11" style="99" customWidth="1"/>
    <col min="4" max="4" width="14.1640625" style="99" customWidth="1"/>
    <col min="5" max="5" width="10.33203125" style="99" customWidth="1"/>
    <col min="6" max="6" width="11" style="99" customWidth="1"/>
    <col min="7" max="7" width="14.1640625" style="99" customWidth="1"/>
    <col min="8" max="8" width="10.33203125" style="99" customWidth="1"/>
    <col min="9" max="9" width="11" style="99" customWidth="1"/>
    <col min="10" max="10" width="14.1640625" style="97" customWidth="1"/>
    <col min="11" max="11" width="10.33203125" style="91" customWidth="1"/>
    <col min="12" max="12" width="9.1640625" style="98" customWidth="1"/>
    <col min="13" max="13" width="31.33203125" style="92" customWidth="1"/>
    <col min="14" max="16384" width="9.33203125" style="99"/>
  </cols>
  <sheetData>
    <row r="1" spans="1:11" ht="11.25" customHeight="1">
      <c r="A1" s="108" t="s">
        <v>127</v>
      </c>
      <c r="B1" s="108"/>
      <c r="C1" s="108"/>
      <c r="D1" s="108"/>
      <c r="E1" s="108"/>
      <c r="F1" s="108"/>
      <c r="G1" s="109"/>
    </row>
    <row r="2" spans="1:11" ht="23.25" customHeight="1">
      <c r="A2" s="110" t="s">
        <v>104</v>
      </c>
      <c r="B2" s="110" t="s">
        <v>105</v>
      </c>
      <c r="C2" s="113" t="s">
        <v>106</v>
      </c>
      <c r="D2" s="114"/>
      <c r="E2" s="115"/>
      <c r="F2" s="113" t="s">
        <v>128</v>
      </c>
      <c r="G2" s="114"/>
      <c r="H2" s="115"/>
      <c r="I2" s="113" t="s">
        <v>129</v>
      </c>
      <c r="J2" s="114"/>
      <c r="K2" s="115"/>
    </row>
    <row r="3" spans="1:11" ht="28.5" customHeight="1">
      <c r="A3" s="112"/>
      <c r="B3" s="112"/>
      <c r="C3" s="110" t="s">
        <v>107</v>
      </c>
      <c r="D3" s="110" t="s">
        <v>108</v>
      </c>
      <c r="E3" s="110" t="s">
        <v>109</v>
      </c>
      <c r="F3" s="110" t="s">
        <v>107</v>
      </c>
      <c r="G3" s="110" t="s">
        <v>108</v>
      </c>
      <c r="H3" s="110" t="s">
        <v>109</v>
      </c>
      <c r="I3" s="110" t="s">
        <v>107</v>
      </c>
      <c r="J3" s="110" t="s">
        <v>108</v>
      </c>
      <c r="K3" s="110" t="s">
        <v>109</v>
      </c>
    </row>
    <row r="4" spans="1:11" ht="21.75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ht="12.75" customHeight="1">
      <c r="A5" s="119" t="s">
        <v>110</v>
      </c>
      <c r="B5" s="119" t="s">
        <v>111</v>
      </c>
      <c r="C5" s="126">
        <v>72539</v>
      </c>
      <c r="D5" s="96">
        <v>314965.09999999998</v>
      </c>
      <c r="E5" s="127">
        <v>4342</v>
      </c>
      <c r="F5" s="126">
        <v>56575</v>
      </c>
      <c r="G5" s="96">
        <v>253867.8</v>
      </c>
      <c r="H5" s="96">
        <v>4487.3</v>
      </c>
      <c r="I5" s="126">
        <v>11296</v>
      </c>
      <c r="J5" s="96">
        <v>38401.699999999997</v>
      </c>
      <c r="K5" s="96">
        <v>3399.6</v>
      </c>
    </row>
    <row r="6" spans="1:11" ht="12.75" customHeight="1">
      <c r="A6" s="119" t="s">
        <v>112</v>
      </c>
      <c r="B6" s="119" t="s">
        <v>113</v>
      </c>
      <c r="C6" s="126">
        <v>14807</v>
      </c>
      <c r="D6" s="96">
        <v>53952.6</v>
      </c>
      <c r="E6" s="127">
        <v>3643.7</v>
      </c>
      <c r="F6" s="126">
        <v>11458</v>
      </c>
      <c r="G6" s="96">
        <v>43959.1</v>
      </c>
      <c r="H6" s="96">
        <v>3836.5</v>
      </c>
      <c r="I6" s="126">
        <v>2232</v>
      </c>
      <c r="J6" s="96">
        <v>6793.7</v>
      </c>
      <c r="K6" s="96">
        <v>3043.8</v>
      </c>
    </row>
    <row r="7" spans="1:11" ht="12.75" customHeight="1">
      <c r="A7" s="119" t="s">
        <v>114</v>
      </c>
      <c r="B7" s="119" t="s">
        <v>115</v>
      </c>
      <c r="C7" s="126">
        <v>20926</v>
      </c>
      <c r="D7" s="96">
        <v>74542.8</v>
      </c>
      <c r="E7" s="127">
        <v>3562.2</v>
      </c>
      <c r="F7" s="126">
        <v>16232</v>
      </c>
      <c r="G7" s="96">
        <v>60444.6</v>
      </c>
      <c r="H7" s="96">
        <v>3723.8</v>
      </c>
      <c r="I7" s="126">
        <v>3269</v>
      </c>
      <c r="J7" s="96">
        <v>9866.2999999999993</v>
      </c>
      <c r="K7" s="96">
        <v>3018.1</v>
      </c>
    </row>
    <row r="8" spans="1:11" ht="12.75" customHeight="1">
      <c r="A8" s="119" t="s">
        <v>116</v>
      </c>
      <c r="B8" s="119" t="s">
        <v>117</v>
      </c>
      <c r="C8" s="126">
        <v>19888</v>
      </c>
      <c r="D8" s="96">
        <v>70835.100000000006</v>
      </c>
      <c r="E8" s="127">
        <v>3561.7</v>
      </c>
      <c r="F8" s="126">
        <v>14634</v>
      </c>
      <c r="G8" s="96">
        <v>55249.9</v>
      </c>
      <c r="H8" s="96">
        <v>3775.5</v>
      </c>
      <c r="I8" s="126">
        <v>3853</v>
      </c>
      <c r="J8" s="96">
        <v>11381</v>
      </c>
      <c r="K8" s="96">
        <v>2953.8</v>
      </c>
    </row>
    <row r="9" spans="1:11" ht="12.75" customHeight="1">
      <c r="A9" s="119" t="s">
        <v>118</v>
      </c>
      <c r="B9" s="119" t="s">
        <v>119</v>
      </c>
      <c r="C9" s="126">
        <v>32159</v>
      </c>
      <c r="D9" s="96">
        <v>116727.8</v>
      </c>
      <c r="E9" s="127">
        <v>3629.7</v>
      </c>
      <c r="F9" s="126">
        <v>24204</v>
      </c>
      <c r="G9" s="96">
        <v>92469.6</v>
      </c>
      <c r="H9" s="96">
        <v>3820.4</v>
      </c>
      <c r="I9" s="126">
        <v>5684</v>
      </c>
      <c r="J9" s="96">
        <v>17287.7</v>
      </c>
      <c r="K9" s="96">
        <v>3041.5</v>
      </c>
    </row>
    <row r="10" spans="1:11" ht="12.75" customHeight="1">
      <c r="A10" s="119" t="s">
        <v>120</v>
      </c>
      <c r="B10" s="119" t="s">
        <v>121</v>
      </c>
      <c r="C10" s="126">
        <v>22596</v>
      </c>
      <c r="D10" s="96">
        <v>80460.800000000003</v>
      </c>
      <c r="E10" s="127">
        <v>3560.8</v>
      </c>
      <c r="F10" s="126">
        <v>17542</v>
      </c>
      <c r="G10" s="96">
        <v>65061.1</v>
      </c>
      <c r="H10" s="96">
        <v>3708.9</v>
      </c>
      <c r="I10" s="126">
        <v>3309</v>
      </c>
      <c r="J10" s="96">
        <v>10265.799999999999</v>
      </c>
      <c r="K10" s="96">
        <v>3102.4</v>
      </c>
    </row>
    <row r="11" spans="1:11" ht="12.75" customHeight="1">
      <c r="A11" s="119" t="s">
        <v>122</v>
      </c>
      <c r="B11" s="119" t="s">
        <v>123</v>
      </c>
      <c r="C11" s="126">
        <v>31144</v>
      </c>
      <c r="D11" s="96">
        <v>112107.8</v>
      </c>
      <c r="E11" s="127">
        <v>3599.7</v>
      </c>
      <c r="F11" s="126">
        <v>23742</v>
      </c>
      <c r="G11" s="96">
        <v>89860</v>
      </c>
      <c r="H11" s="96">
        <v>3784.9</v>
      </c>
      <c r="I11" s="126">
        <v>5182</v>
      </c>
      <c r="J11" s="96">
        <v>15926.3</v>
      </c>
      <c r="K11" s="96">
        <v>3073.4</v>
      </c>
    </row>
    <row r="12" spans="1:11" ht="12.75" customHeight="1">
      <c r="A12" s="119" t="s">
        <v>124</v>
      </c>
      <c r="B12" s="119" t="s">
        <v>125</v>
      </c>
      <c r="C12" s="126">
        <v>47979</v>
      </c>
      <c r="D12" s="96">
        <v>172788.5</v>
      </c>
      <c r="E12" s="127">
        <v>3601.3</v>
      </c>
      <c r="F12" s="126">
        <v>36560</v>
      </c>
      <c r="G12" s="96">
        <v>136758.6</v>
      </c>
      <c r="H12" s="96">
        <v>3740.7</v>
      </c>
      <c r="I12" s="126">
        <v>8077</v>
      </c>
      <c r="J12" s="96">
        <v>25724.2</v>
      </c>
      <c r="K12" s="96">
        <v>3184.9</v>
      </c>
    </row>
    <row r="13" spans="1:11" ht="11.25" customHeight="1">
      <c r="A13" s="124" t="s">
        <v>126</v>
      </c>
      <c r="B13" s="125"/>
      <c r="C13" s="126">
        <v>262038</v>
      </c>
      <c r="D13" s="96">
        <v>996380.5</v>
      </c>
      <c r="E13" s="127">
        <v>3802.4</v>
      </c>
      <c r="F13" s="126">
        <v>200947</v>
      </c>
      <c r="G13" s="96">
        <v>797670.9</v>
      </c>
      <c r="H13" s="96">
        <v>3969.6</v>
      </c>
      <c r="I13" s="126">
        <v>42902</v>
      </c>
      <c r="J13" s="96">
        <v>135646.79999999999</v>
      </c>
      <c r="K13" s="96">
        <v>3161.8</v>
      </c>
    </row>
    <row r="15" spans="1:11" ht="24" customHeight="1">
      <c r="A15" s="110" t="s">
        <v>104</v>
      </c>
      <c r="B15" s="110" t="s">
        <v>105</v>
      </c>
      <c r="C15" s="113" t="s">
        <v>130</v>
      </c>
      <c r="D15" s="114"/>
      <c r="E15" s="115"/>
      <c r="F15" s="113" t="s">
        <v>131</v>
      </c>
      <c r="G15" s="114"/>
      <c r="H15" s="115"/>
      <c r="I15" s="113" t="s">
        <v>132</v>
      </c>
      <c r="J15" s="114"/>
      <c r="K15" s="115"/>
    </row>
    <row r="16" spans="1:11" ht="12.75" customHeight="1">
      <c r="A16" s="112"/>
      <c r="B16" s="112"/>
      <c r="C16" s="110" t="s">
        <v>107</v>
      </c>
      <c r="D16" s="110" t="s">
        <v>108</v>
      </c>
      <c r="E16" s="110" t="s">
        <v>109</v>
      </c>
      <c r="F16" s="110" t="s">
        <v>107</v>
      </c>
      <c r="G16" s="110" t="s">
        <v>108</v>
      </c>
      <c r="H16" s="110" t="s">
        <v>109</v>
      </c>
      <c r="I16" s="110" t="s">
        <v>107</v>
      </c>
      <c r="J16" s="110" t="s">
        <v>108</v>
      </c>
      <c r="K16" s="110" t="s">
        <v>109</v>
      </c>
    </row>
    <row r="17" spans="1:13" ht="43.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3" ht="11.25" customHeight="1">
      <c r="A18" s="119" t="s">
        <v>110</v>
      </c>
      <c r="B18" s="119" t="s">
        <v>111</v>
      </c>
      <c r="C18" s="126">
        <v>2709</v>
      </c>
      <c r="D18" s="96">
        <v>8764.7000000000007</v>
      </c>
      <c r="E18" s="96">
        <v>3235.4</v>
      </c>
      <c r="F18" s="126">
        <v>1636</v>
      </c>
      <c r="G18" s="96">
        <v>7871.2</v>
      </c>
      <c r="H18" s="96">
        <v>4811.2</v>
      </c>
      <c r="I18" s="126">
        <v>282</v>
      </c>
      <c r="J18" s="96">
        <v>669.5</v>
      </c>
      <c r="K18" s="96">
        <v>2374</v>
      </c>
    </row>
    <row r="19" spans="1:13" ht="11.25" customHeight="1">
      <c r="A19" s="119" t="s">
        <v>112</v>
      </c>
      <c r="B19" s="119" t="s">
        <v>113</v>
      </c>
      <c r="C19" s="126">
        <v>708</v>
      </c>
      <c r="D19" s="96">
        <v>1817.8</v>
      </c>
      <c r="E19" s="96">
        <v>2567.5</v>
      </c>
      <c r="F19" s="126">
        <v>313</v>
      </c>
      <c r="G19" s="96">
        <v>1004.4</v>
      </c>
      <c r="H19" s="96">
        <v>3209</v>
      </c>
      <c r="I19" s="126">
        <v>93</v>
      </c>
      <c r="J19" s="96">
        <v>229.2</v>
      </c>
      <c r="K19" s="96">
        <v>2464</v>
      </c>
    </row>
    <row r="20" spans="1:13" ht="11.25" customHeight="1">
      <c r="A20" s="119" t="s">
        <v>114</v>
      </c>
      <c r="B20" s="119" t="s">
        <v>115</v>
      </c>
      <c r="C20" s="126">
        <v>866</v>
      </c>
      <c r="D20" s="96">
        <v>2316.6999999999998</v>
      </c>
      <c r="E20" s="96">
        <v>2675.2</v>
      </c>
      <c r="F20" s="126">
        <v>445</v>
      </c>
      <c r="G20" s="96">
        <v>1466.4</v>
      </c>
      <c r="H20" s="96">
        <v>3295.2</v>
      </c>
      <c r="I20" s="126">
        <v>111</v>
      </c>
      <c r="J20" s="96">
        <v>282.2</v>
      </c>
      <c r="K20" s="96">
        <v>2542.5</v>
      </c>
    </row>
    <row r="21" spans="1:13" ht="11.25" customHeight="1">
      <c r="A21" s="119" t="s">
        <v>116</v>
      </c>
      <c r="B21" s="119" t="s">
        <v>117</v>
      </c>
      <c r="C21" s="126">
        <v>874</v>
      </c>
      <c r="D21" s="96">
        <v>2280.5</v>
      </c>
      <c r="E21" s="96">
        <v>2609.3000000000002</v>
      </c>
      <c r="F21" s="126">
        <v>408</v>
      </c>
      <c r="G21" s="96">
        <v>1366.9</v>
      </c>
      <c r="H21" s="96">
        <v>3350.2</v>
      </c>
      <c r="I21" s="126">
        <v>115</v>
      </c>
      <c r="J21" s="96">
        <v>294.5</v>
      </c>
      <c r="K21" s="96">
        <v>2561.3000000000002</v>
      </c>
    </row>
    <row r="22" spans="1:13" ht="11.25" customHeight="1">
      <c r="A22" s="119" t="s">
        <v>118</v>
      </c>
      <c r="B22" s="119" t="s">
        <v>119</v>
      </c>
      <c r="C22" s="126">
        <v>1398</v>
      </c>
      <c r="D22" s="96">
        <v>3902.6</v>
      </c>
      <c r="E22" s="96">
        <v>2791.5</v>
      </c>
      <c r="F22" s="126">
        <v>740</v>
      </c>
      <c r="G22" s="96">
        <v>2443.3000000000002</v>
      </c>
      <c r="H22" s="96">
        <v>3301.7</v>
      </c>
      <c r="I22" s="126">
        <v>127</v>
      </c>
      <c r="J22" s="96">
        <v>311.10000000000002</v>
      </c>
      <c r="K22" s="96">
        <v>2449.9</v>
      </c>
    </row>
    <row r="23" spans="1:13" ht="11.25" customHeight="1">
      <c r="A23" s="119" t="s">
        <v>120</v>
      </c>
      <c r="B23" s="119" t="s">
        <v>121</v>
      </c>
      <c r="C23" s="126">
        <v>1129</v>
      </c>
      <c r="D23" s="96">
        <v>3016.4</v>
      </c>
      <c r="E23" s="96">
        <v>2671.8</v>
      </c>
      <c r="F23" s="126">
        <v>467</v>
      </c>
      <c r="G23" s="96">
        <v>1467</v>
      </c>
      <c r="H23" s="96">
        <v>3141.4</v>
      </c>
      <c r="I23" s="126">
        <v>145</v>
      </c>
      <c r="J23" s="96">
        <v>363.8</v>
      </c>
      <c r="K23" s="96">
        <v>2509.3000000000002</v>
      </c>
    </row>
    <row r="24" spans="1:13" ht="11.25" customHeight="1">
      <c r="A24" s="119" t="s">
        <v>122</v>
      </c>
      <c r="B24" s="119" t="s">
        <v>123</v>
      </c>
      <c r="C24" s="126">
        <v>1312</v>
      </c>
      <c r="D24" s="96">
        <v>3493.8</v>
      </c>
      <c r="E24" s="96">
        <v>2662.9</v>
      </c>
      <c r="F24" s="126">
        <v>657</v>
      </c>
      <c r="G24" s="96">
        <v>2100.1999999999998</v>
      </c>
      <c r="H24" s="96">
        <v>3196.7</v>
      </c>
      <c r="I24" s="126">
        <v>249</v>
      </c>
      <c r="J24" s="96">
        <v>622.70000000000005</v>
      </c>
      <c r="K24" s="96">
        <v>2501</v>
      </c>
    </row>
    <row r="25" spans="1:13" ht="11.25" customHeight="1">
      <c r="A25" s="119" t="s">
        <v>124</v>
      </c>
      <c r="B25" s="119" t="s">
        <v>125</v>
      </c>
      <c r="C25" s="126">
        <v>2139</v>
      </c>
      <c r="D25" s="96">
        <v>6045.2</v>
      </c>
      <c r="E25" s="96">
        <v>2826.2</v>
      </c>
      <c r="F25" s="126">
        <v>904</v>
      </c>
      <c r="G25" s="96">
        <v>3037</v>
      </c>
      <c r="H25" s="96">
        <v>3359.6</v>
      </c>
      <c r="I25" s="126">
        <v>293</v>
      </c>
      <c r="J25" s="96">
        <v>728.4</v>
      </c>
      <c r="K25" s="96">
        <v>2485.9</v>
      </c>
    </row>
    <row r="26" spans="1:13" ht="11.25" customHeight="1">
      <c r="A26" s="124" t="s">
        <v>126</v>
      </c>
      <c r="B26" s="125"/>
      <c r="C26" s="126">
        <v>11135</v>
      </c>
      <c r="D26" s="96">
        <v>31637.599999999999</v>
      </c>
      <c r="E26" s="96">
        <v>2841.3</v>
      </c>
      <c r="F26" s="126">
        <v>5570</v>
      </c>
      <c r="G26" s="96">
        <v>20756.400000000001</v>
      </c>
      <c r="H26" s="96">
        <v>3726.5</v>
      </c>
      <c r="I26" s="126">
        <v>1415</v>
      </c>
      <c r="J26" s="96">
        <v>3501.5</v>
      </c>
      <c r="K26" s="96">
        <v>2474.6</v>
      </c>
    </row>
    <row r="28" spans="1:13" ht="21" customHeight="1">
      <c r="A28" s="110" t="s">
        <v>104</v>
      </c>
      <c r="B28" s="110" t="s">
        <v>105</v>
      </c>
      <c r="C28" s="113" t="s">
        <v>133</v>
      </c>
      <c r="D28" s="114"/>
      <c r="E28" s="115"/>
      <c r="F28" s="116"/>
      <c r="G28" s="116"/>
      <c r="H28" s="116"/>
      <c r="I28" s="97"/>
      <c r="J28" s="91"/>
      <c r="K28" s="98"/>
      <c r="L28" s="99"/>
      <c r="M28" s="99"/>
    </row>
    <row r="29" spans="1:13" ht="11.25" customHeight="1">
      <c r="A29" s="112"/>
      <c r="B29" s="112"/>
      <c r="C29" s="110" t="s">
        <v>107</v>
      </c>
      <c r="D29" s="110" t="s">
        <v>108</v>
      </c>
      <c r="E29" s="110" t="s">
        <v>109</v>
      </c>
      <c r="I29" s="97"/>
      <c r="J29" s="91"/>
      <c r="K29" s="98"/>
      <c r="L29" s="99"/>
      <c r="M29" s="99"/>
    </row>
    <row r="30" spans="1:13" ht="41.25" customHeight="1">
      <c r="A30" s="111"/>
      <c r="B30" s="111"/>
      <c r="C30" s="111"/>
      <c r="D30" s="111"/>
      <c r="E30" s="111"/>
      <c r="I30" s="97"/>
      <c r="J30" s="91"/>
      <c r="K30" s="98"/>
      <c r="L30" s="92"/>
      <c r="M30" s="99"/>
    </row>
    <row r="31" spans="1:13" ht="11.25" customHeight="1">
      <c r="A31" s="119" t="s">
        <v>110</v>
      </c>
      <c r="B31" s="119" t="s">
        <v>111</v>
      </c>
      <c r="C31" s="126">
        <v>41</v>
      </c>
      <c r="D31" s="96">
        <v>5390.3</v>
      </c>
      <c r="E31" s="96">
        <v>131469.70000000001</v>
      </c>
      <c r="I31" s="97"/>
      <c r="J31" s="91"/>
      <c r="K31" s="98"/>
      <c r="L31" s="92"/>
      <c r="M31" s="99"/>
    </row>
    <row r="32" spans="1:13" ht="11.25" customHeight="1">
      <c r="A32" s="119" t="s">
        <v>112</v>
      </c>
      <c r="B32" s="119" t="s">
        <v>113</v>
      </c>
      <c r="C32" s="126">
        <v>3</v>
      </c>
      <c r="D32" s="96">
        <v>148.4</v>
      </c>
      <c r="E32" s="96">
        <v>49473.7</v>
      </c>
      <c r="I32" s="97"/>
      <c r="J32" s="91"/>
      <c r="K32" s="98"/>
      <c r="L32" s="92"/>
      <c r="M32" s="99"/>
    </row>
    <row r="33" spans="1:13" ht="11.25" customHeight="1">
      <c r="A33" s="119" t="s">
        <v>114</v>
      </c>
      <c r="B33" s="119" t="s">
        <v>115</v>
      </c>
      <c r="C33" s="126">
        <v>3</v>
      </c>
      <c r="D33" s="96">
        <v>166.6</v>
      </c>
      <c r="E33" s="96">
        <v>55534.8</v>
      </c>
      <c r="I33" s="97"/>
      <c r="J33" s="91"/>
      <c r="K33" s="98"/>
      <c r="L33" s="92"/>
      <c r="M33" s="99"/>
    </row>
    <row r="34" spans="1:13" ht="11.25" customHeight="1">
      <c r="A34" s="119" t="s">
        <v>116</v>
      </c>
      <c r="B34" s="119" t="s">
        <v>117</v>
      </c>
      <c r="C34" s="126">
        <v>4</v>
      </c>
      <c r="D34" s="96">
        <v>262.2</v>
      </c>
      <c r="E34" s="96">
        <v>65550.899999999994</v>
      </c>
      <c r="I34" s="97"/>
      <c r="J34" s="91"/>
      <c r="K34" s="98"/>
      <c r="L34" s="92"/>
      <c r="M34" s="99"/>
    </row>
    <row r="35" spans="1:13" ht="11.25" customHeight="1">
      <c r="A35" s="119" t="s">
        <v>118</v>
      </c>
      <c r="B35" s="119" t="s">
        <v>119</v>
      </c>
      <c r="C35" s="126">
        <v>6</v>
      </c>
      <c r="D35" s="96">
        <v>313.39999999999998</v>
      </c>
      <c r="E35" s="96">
        <v>52234.7</v>
      </c>
      <c r="I35" s="97"/>
      <c r="J35" s="91"/>
      <c r="K35" s="98"/>
      <c r="L35" s="92"/>
      <c r="M35" s="99"/>
    </row>
    <row r="36" spans="1:13" ht="11.25" customHeight="1">
      <c r="A36" s="119" t="s">
        <v>120</v>
      </c>
      <c r="B36" s="119" t="s">
        <v>121</v>
      </c>
      <c r="C36" s="126">
        <v>4</v>
      </c>
      <c r="D36" s="96">
        <v>286.5</v>
      </c>
      <c r="E36" s="96">
        <v>71636.2</v>
      </c>
      <c r="I36" s="97"/>
      <c r="J36" s="91"/>
      <c r="K36" s="98"/>
      <c r="L36" s="92"/>
      <c r="M36" s="99"/>
    </row>
    <row r="37" spans="1:13" ht="11.25" customHeight="1">
      <c r="A37" s="119" t="s">
        <v>122</v>
      </c>
      <c r="B37" s="119" t="s">
        <v>123</v>
      </c>
      <c r="C37" s="126">
        <v>2</v>
      </c>
      <c r="D37" s="96">
        <v>104.7</v>
      </c>
      <c r="E37" s="96">
        <v>52339.8</v>
      </c>
      <c r="I37" s="97"/>
      <c r="J37" s="91"/>
      <c r="K37" s="98"/>
      <c r="L37" s="92"/>
      <c r="M37" s="99"/>
    </row>
    <row r="38" spans="1:13" ht="11.25" customHeight="1">
      <c r="A38" s="119" t="s">
        <v>124</v>
      </c>
      <c r="B38" s="119" t="s">
        <v>125</v>
      </c>
      <c r="C38" s="126">
        <v>6</v>
      </c>
      <c r="D38" s="96">
        <v>495.1</v>
      </c>
      <c r="E38" s="96">
        <v>82519.199999999997</v>
      </c>
      <c r="I38" s="97"/>
      <c r="J38" s="91"/>
      <c r="K38" s="98"/>
      <c r="L38" s="92"/>
      <c r="M38" s="99"/>
    </row>
    <row r="39" spans="1:13" ht="11.25" customHeight="1">
      <c r="A39" s="124" t="s">
        <v>126</v>
      </c>
      <c r="B39" s="125"/>
      <c r="C39" s="126">
        <v>69</v>
      </c>
      <c r="D39" s="96">
        <v>7167.2</v>
      </c>
      <c r="E39" s="96">
        <v>103872.9</v>
      </c>
    </row>
  </sheetData>
  <mergeCells count="38">
    <mergeCell ref="E29:E30"/>
    <mergeCell ref="A39:B39"/>
    <mergeCell ref="H16:H17"/>
    <mergeCell ref="I16:I17"/>
    <mergeCell ref="J16:J17"/>
    <mergeCell ref="K16:K17"/>
    <mergeCell ref="A26:B26"/>
    <mergeCell ref="A28:A30"/>
    <mergeCell ref="B28:B30"/>
    <mergeCell ref="C28:E28"/>
    <mergeCell ref="C29:C30"/>
    <mergeCell ref="D29:D30"/>
    <mergeCell ref="A15:A17"/>
    <mergeCell ref="B15:B17"/>
    <mergeCell ref="C15:E15"/>
    <mergeCell ref="F15:H15"/>
    <mergeCell ref="I15:K15"/>
    <mergeCell ref="C16:C17"/>
    <mergeCell ref="D16:D17"/>
    <mergeCell ref="E16:E17"/>
    <mergeCell ref="F16:F17"/>
    <mergeCell ref="G16:G17"/>
    <mergeCell ref="G3:G4"/>
    <mergeCell ref="H3:H4"/>
    <mergeCell ref="I3:I4"/>
    <mergeCell ref="J3:J4"/>
    <mergeCell ref="K3:K4"/>
    <mergeCell ref="A13:B13"/>
    <mergeCell ref="A1:F1"/>
    <mergeCell ref="A2:A4"/>
    <mergeCell ref="B2:B4"/>
    <mergeCell ref="C2:E2"/>
    <mergeCell ref="F2:H2"/>
    <mergeCell ref="I2:K2"/>
    <mergeCell ref="C3:C4"/>
    <mergeCell ref="D3:D4"/>
    <mergeCell ref="E3:E4"/>
    <mergeCell ref="F3:F4"/>
  </mergeCells>
  <pageMargins left="0.75" right="0.75" top="1" bottom="1" header="0.5" footer="0.5"/>
  <pageSetup paperSize="9" orientation="landscape"/>
  <rowBreaks count="3" manualBreakCount="3">
    <brk id="14" max="16383" man="1"/>
    <brk id="27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I26" sqref="I26:K26"/>
    </sheetView>
  </sheetViews>
  <sheetFormatPr defaultColWidth="9.33203125" defaultRowHeight="12.75"/>
  <cols>
    <col min="1" max="1" width="4" style="128" customWidth="1"/>
    <col min="2" max="2" width="33" style="128" customWidth="1"/>
    <col min="3" max="3" width="11" style="128" customWidth="1"/>
    <col min="4" max="4" width="14.1640625" style="128" customWidth="1"/>
    <col min="5" max="5" width="10.33203125" style="128" customWidth="1"/>
    <col min="6" max="6" width="11" style="128" customWidth="1"/>
    <col min="7" max="7" width="14.1640625" style="128" customWidth="1"/>
    <col min="8" max="8" width="10.33203125" style="128" customWidth="1"/>
    <col min="9" max="9" width="11" style="128" customWidth="1"/>
    <col min="10" max="10" width="14.1640625" style="128" customWidth="1"/>
    <col min="11" max="11" width="10.33203125" style="128" customWidth="1"/>
    <col min="12" max="12" width="9.33203125" style="128" hidden="1" customWidth="1"/>
    <col min="13" max="13" width="9.33203125" style="129" hidden="1" customWidth="1"/>
    <col min="14" max="14" width="9.33203125" style="128" hidden="1" customWidth="1"/>
    <col min="15" max="15" width="9.33203125" style="129" hidden="1" customWidth="1"/>
    <col min="16" max="16" width="9.33203125" style="128"/>
    <col min="17" max="17" width="13.1640625" style="128" customWidth="1"/>
    <col min="18" max="16384" width="9.33203125" style="128"/>
  </cols>
  <sheetData>
    <row r="1" spans="1:11">
      <c r="A1" s="108" t="s">
        <v>134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23.25" customHeight="1">
      <c r="A2" s="110" t="s">
        <v>104</v>
      </c>
      <c r="B2" s="110" t="s">
        <v>105</v>
      </c>
      <c r="C2" s="113" t="s">
        <v>106</v>
      </c>
      <c r="D2" s="114"/>
      <c r="E2" s="114"/>
      <c r="F2" s="113" t="s">
        <v>135</v>
      </c>
      <c r="G2" s="114"/>
      <c r="H2" s="115"/>
      <c r="I2" s="113" t="s">
        <v>136</v>
      </c>
      <c r="J2" s="114"/>
      <c r="K2" s="115"/>
    </row>
    <row r="3" spans="1:11" ht="28.5" customHeight="1">
      <c r="A3" s="112"/>
      <c r="B3" s="112"/>
      <c r="C3" s="110" t="s">
        <v>107</v>
      </c>
      <c r="D3" s="110" t="s">
        <v>108</v>
      </c>
      <c r="E3" s="110" t="s">
        <v>109</v>
      </c>
      <c r="F3" s="110" t="s">
        <v>107</v>
      </c>
      <c r="G3" s="110" t="s">
        <v>108</v>
      </c>
      <c r="H3" s="110" t="s">
        <v>109</v>
      </c>
      <c r="I3" s="110" t="s">
        <v>107</v>
      </c>
      <c r="J3" s="110" t="s">
        <v>108</v>
      </c>
      <c r="K3" s="110" t="s">
        <v>109</v>
      </c>
    </row>
    <row r="4" spans="1:11" ht="21.75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>
      <c r="A5" s="119" t="s">
        <v>110</v>
      </c>
      <c r="B5" s="119" t="s">
        <v>111</v>
      </c>
      <c r="C5" s="126">
        <v>72539</v>
      </c>
      <c r="D5" s="130">
        <v>314965.09999999998</v>
      </c>
      <c r="E5" s="130">
        <v>4342</v>
      </c>
      <c r="F5" s="126">
        <v>401</v>
      </c>
      <c r="G5" s="130">
        <v>517.29999999999995</v>
      </c>
      <c r="H5" s="130">
        <v>1290.0999999999999</v>
      </c>
      <c r="I5" s="126">
        <v>2467</v>
      </c>
      <c r="J5" s="130">
        <v>5163.3999999999996</v>
      </c>
      <c r="K5" s="130">
        <v>2093</v>
      </c>
    </row>
    <row r="6" spans="1:11">
      <c r="A6" s="119" t="s">
        <v>112</v>
      </c>
      <c r="B6" s="119" t="s">
        <v>113</v>
      </c>
      <c r="C6" s="126">
        <v>14807</v>
      </c>
      <c r="D6" s="130">
        <v>53952.6</v>
      </c>
      <c r="E6" s="130">
        <v>3643.7</v>
      </c>
      <c r="F6" s="126">
        <v>161</v>
      </c>
      <c r="G6" s="130">
        <v>196.2</v>
      </c>
      <c r="H6" s="130">
        <v>1218.9000000000001</v>
      </c>
      <c r="I6" s="126">
        <v>228</v>
      </c>
      <c r="J6" s="130">
        <v>477.2</v>
      </c>
      <c r="K6" s="130">
        <v>2093</v>
      </c>
    </row>
    <row r="7" spans="1:11">
      <c r="A7" s="119" t="s">
        <v>114</v>
      </c>
      <c r="B7" s="119" t="s">
        <v>115</v>
      </c>
      <c r="C7" s="126">
        <v>20926</v>
      </c>
      <c r="D7" s="130">
        <v>74542.8</v>
      </c>
      <c r="E7" s="130">
        <v>3562.2</v>
      </c>
      <c r="F7" s="126">
        <v>133</v>
      </c>
      <c r="G7" s="130">
        <v>151.5</v>
      </c>
      <c r="H7" s="130">
        <v>1139.3</v>
      </c>
      <c r="I7" s="126">
        <v>475</v>
      </c>
      <c r="J7" s="130">
        <v>994.2</v>
      </c>
      <c r="K7" s="130">
        <v>2093</v>
      </c>
    </row>
    <row r="8" spans="1:11">
      <c r="A8" s="119" t="s">
        <v>116</v>
      </c>
      <c r="B8" s="119" t="s">
        <v>117</v>
      </c>
      <c r="C8" s="126">
        <v>19888</v>
      </c>
      <c r="D8" s="130">
        <v>70835.100000000006</v>
      </c>
      <c r="E8" s="130">
        <v>3561.7</v>
      </c>
      <c r="F8" s="126">
        <v>162</v>
      </c>
      <c r="G8" s="130">
        <v>195.2</v>
      </c>
      <c r="H8" s="130">
        <v>1204.8</v>
      </c>
      <c r="I8" s="126">
        <v>460</v>
      </c>
      <c r="J8" s="130">
        <v>962.8</v>
      </c>
      <c r="K8" s="130">
        <v>2093</v>
      </c>
    </row>
    <row r="9" spans="1:11">
      <c r="A9" s="119" t="s">
        <v>118</v>
      </c>
      <c r="B9" s="119" t="s">
        <v>119</v>
      </c>
      <c r="C9" s="126">
        <v>32159</v>
      </c>
      <c r="D9" s="130">
        <v>116727.8</v>
      </c>
      <c r="E9" s="130">
        <v>3629.7</v>
      </c>
      <c r="F9" s="126">
        <v>273</v>
      </c>
      <c r="G9" s="130">
        <v>321.7</v>
      </c>
      <c r="H9" s="130">
        <v>1178.3</v>
      </c>
      <c r="I9" s="126">
        <v>733</v>
      </c>
      <c r="J9" s="130">
        <v>1534.2</v>
      </c>
      <c r="K9" s="130">
        <v>2093</v>
      </c>
    </row>
    <row r="10" spans="1:11">
      <c r="A10" s="119" t="s">
        <v>120</v>
      </c>
      <c r="B10" s="119" t="s">
        <v>121</v>
      </c>
      <c r="C10" s="126">
        <v>22596</v>
      </c>
      <c r="D10" s="130">
        <v>80460.800000000003</v>
      </c>
      <c r="E10" s="130">
        <v>3560.8</v>
      </c>
      <c r="F10" s="126">
        <v>248</v>
      </c>
      <c r="G10" s="130">
        <v>298.3</v>
      </c>
      <c r="H10" s="130">
        <v>1202.9000000000001</v>
      </c>
      <c r="I10" s="126">
        <v>462</v>
      </c>
      <c r="J10" s="130">
        <v>967</v>
      </c>
      <c r="K10" s="130">
        <v>2093</v>
      </c>
    </row>
    <row r="11" spans="1:11">
      <c r="A11" s="119" t="s">
        <v>122</v>
      </c>
      <c r="B11" s="119" t="s">
        <v>123</v>
      </c>
      <c r="C11" s="126">
        <v>31144</v>
      </c>
      <c r="D11" s="130">
        <v>112107.8</v>
      </c>
      <c r="E11" s="130">
        <v>3599.7</v>
      </c>
      <c r="F11" s="126">
        <v>223</v>
      </c>
      <c r="G11" s="130">
        <v>276.2</v>
      </c>
      <c r="H11" s="130">
        <v>1238.5</v>
      </c>
      <c r="I11" s="126">
        <v>811</v>
      </c>
      <c r="J11" s="130">
        <v>1697.4</v>
      </c>
      <c r="K11" s="130">
        <v>2093</v>
      </c>
    </row>
    <row r="12" spans="1:11">
      <c r="A12" s="119" t="s">
        <v>124</v>
      </c>
      <c r="B12" s="119" t="s">
        <v>125</v>
      </c>
      <c r="C12" s="126">
        <v>47979</v>
      </c>
      <c r="D12" s="130">
        <v>172788.5</v>
      </c>
      <c r="E12" s="130">
        <v>3601.3</v>
      </c>
      <c r="F12" s="126">
        <v>295</v>
      </c>
      <c r="G12" s="130">
        <v>358.5</v>
      </c>
      <c r="H12" s="130">
        <v>1215.0999999999999</v>
      </c>
      <c r="I12" s="126">
        <v>1345</v>
      </c>
      <c r="J12" s="130">
        <v>2815.1</v>
      </c>
      <c r="K12" s="130">
        <v>2093</v>
      </c>
    </row>
    <row r="13" spans="1:11">
      <c r="A13" s="124" t="s">
        <v>126</v>
      </c>
      <c r="B13" s="125"/>
      <c r="C13" s="126">
        <v>262039</v>
      </c>
      <c r="D13" s="130">
        <v>996382.3</v>
      </c>
      <c r="E13" s="130">
        <v>3802.4</v>
      </c>
      <c r="F13" s="126">
        <v>1897</v>
      </c>
      <c r="G13" s="130">
        <v>2316.6999999999998</v>
      </c>
      <c r="H13" s="130">
        <v>1221.3</v>
      </c>
      <c r="I13" s="126">
        <v>6981</v>
      </c>
      <c r="J13" s="130">
        <v>14611.2</v>
      </c>
      <c r="K13" s="130">
        <v>2093</v>
      </c>
    </row>
    <row r="14" spans="1:1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</row>
    <row r="15" spans="1:11" ht="22.5" customHeight="1">
      <c r="A15" s="110" t="s">
        <v>104</v>
      </c>
      <c r="B15" s="110" t="s">
        <v>105</v>
      </c>
      <c r="C15" s="113" t="s">
        <v>137</v>
      </c>
      <c r="D15" s="114"/>
      <c r="E15" s="115"/>
      <c r="F15" s="113" t="s">
        <v>138</v>
      </c>
      <c r="G15" s="114"/>
      <c r="H15" s="115"/>
      <c r="I15" s="113" t="s">
        <v>88</v>
      </c>
      <c r="J15" s="114"/>
      <c r="K15" s="115"/>
    </row>
    <row r="16" spans="1:11" ht="12.75" customHeight="1">
      <c r="A16" s="112"/>
      <c r="B16" s="112"/>
      <c r="C16" s="110" t="s">
        <v>107</v>
      </c>
      <c r="D16" s="110" t="s">
        <v>108</v>
      </c>
      <c r="E16" s="110" t="s">
        <v>109</v>
      </c>
      <c r="F16" s="110" t="s">
        <v>107</v>
      </c>
      <c r="G16" s="110" t="s">
        <v>108</v>
      </c>
      <c r="H16" s="110" t="s">
        <v>109</v>
      </c>
      <c r="I16" s="110" t="s">
        <v>107</v>
      </c>
      <c r="J16" s="110" t="s">
        <v>108</v>
      </c>
      <c r="K16" s="110" t="s">
        <v>109</v>
      </c>
    </row>
    <row r="17" spans="1:11" ht="39.7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1">
      <c r="A18" s="119" t="s">
        <v>110</v>
      </c>
      <c r="B18" s="119" t="s">
        <v>111</v>
      </c>
      <c r="C18" s="126">
        <v>69671</v>
      </c>
      <c r="D18" s="130">
        <v>309284.3</v>
      </c>
      <c r="E18" s="130">
        <v>4439.2</v>
      </c>
      <c r="F18" s="126">
        <v>23070</v>
      </c>
      <c r="G18" s="130">
        <v>102973.3</v>
      </c>
      <c r="H18" s="130">
        <v>4463.5</v>
      </c>
      <c r="I18" s="126">
        <v>0</v>
      </c>
      <c r="J18" s="130">
        <v>0</v>
      </c>
      <c r="K18" s="130">
        <v>0</v>
      </c>
    </row>
    <row r="19" spans="1:11">
      <c r="A19" s="119" t="s">
        <v>112</v>
      </c>
      <c r="B19" s="119" t="s">
        <v>113</v>
      </c>
      <c r="C19" s="126">
        <v>14418</v>
      </c>
      <c r="D19" s="130">
        <v>53279.199999999997</v>
      </c>
      <c r="E19" s="130">
        <v>3695.3</v>
      </c>
      <c r="F19" s="126">
        <v>2289</v>
      </c>
      <c r="G19" s="130">
        <v>8676.7000000000007</v>
      </c>
      <c r="H19" s="130">
        <v>3790.6</v>
      </c>
      <c r="I19" s="126">
        <v>0</v>
      </c>
      <c r="J19" s="130">
        <v>0</v>
      </c>
      <c r="K19" s="130">
        <v>0</v>
      </c>
    </row>
    <row r="20" spans="1:11">
      <c r="A20" s="119" t="s">
        <v>114</v>
      </c>
      <c r="B20" s="119" t="s">
        <v>115</v>
      </c>
      <c r="C20" s="126">
        <v>20318</v>
      </c>
      <c r="D20" s="130">
        <v>73397.100000000006</v>
      </c>
      <c r="E20" s="130">
        <v>3612.4</v>
      </c>
      <c r="F20" s="126">
        <v>3162</v>
      </c>
      <c r="G20" s="130">
        <v>11811.8</v>
      </c>
      <c r="H20" s="130">
        <v>3735.5</v>
      </c>
      <c r="I20" s="126">
        <v>0</v>
      </c>
      <c r="J20" s="130">
        <v>0</v>
      </c>
      <c r="K20" s="130">
        <v>0</v>
      </c>
    </row>
    <row r="21" spans="1:11">
      <c r="A21" s="119" t="s">
        <v>116</v>
      </c>
      <c r="B21" s="119" t="s">
        <v>117</v>
      </c>
      <c r="C21" s="126">
        <v>19266</v>
      </c>
      <c r="D21" s="130">
        <v>69677.100000000006</v>
      </c>
      <c r="E21" s="130">
        <v>3616.6</v>
      </c>
      <c r="F21" s="126">
        <v>3483</v>
      </c>
      <c r="G21" s="130">
        <v>12237.4</v>
      </c>
      <c r="H21" s="130">
        <v>3513.5</v>
      </c>
      <c r="I21" s="126">
        <v>0</v>
      </c>
      <c r="J21" s="130">
        <v>0</v>
      </c>
      <c r="K21" s="130">
        <v>0</v>
      </c>
    </row>
    <row r="22" spans="1:11">
      <c r="A22" s="119" t="s">
        <v>118</v>
      </c>
      <c r="B22" s="119" t="s">
        <v>119</v>
      </c>
      <c r="C22" s="126">
        <v>31153</v>
      </c>
      <c r="D22" s="130">
        <v>114871.9</v>
      </c>
      <c r="E22" s="130">
        <v>3687.3</v>
      </c>
      <c r="F22" s="126">
        <v>5627</v>
      </c>
      <c r="G22" s="130">
        <v>20387.900000000001</v>
      </c>
      <c r="H22" s="130">
        <v>3623.2</v>
      </c>
      <c r="I22" s="126">
        <v>0</v>
      </c>
      <c r="J22" s="130">
        <v>0</v>
      </c>
      <c r="K22" s="130">
        <v>0</v>
      </c>
    </row>
    <row r="23" spans="1:11">
      <c r="A23" s="119" t="s">
        <v>120</v>
      </c>
      <c r="B23" s="119" t="s">
        <v>121</v>
      </c>
      <c r="C23" s="126">
        <v>21886</v>
      </c>
      <c r="D23" s="130">
        <v>79195.5</v>
      </c>
      <c r="E23" s="130">
        <v>3618.5</v>
      </c>
      <c r="F23" s="126">
        <v>3480</v>
      </c>
      <c r="G23" s="130">
        <v>13319</v>
      </c>
      <c r="H23" s="130">
        <v>3827.3</v>
      </c>
      <c r="I23" s="126">
        <v>0</v>
      </c>
      <c r="J23" s="130">
        <v>0</v>
      </c>
      <c r="K23" s="130">
        <v>0</v>
      </c>
    </row>
    <row r="24" spans="1:11">
      <c r="A24" s="119" t="s">
        <v>122</v>
      </c>
      <c r="B24" s="119" t="s">
        <v>123</v>
      </c>
      <c r="C24" s="126">
        <v>30110</v>
      </c>
      <c r="D24" s="130">
        <v>110134.2</v>
      </c>
      <c r="E24" s="130">
        <v>3657.7</v>
      </c>
      <c r="F24" s="126">
        <v>5199</v>
      </c>
      <c r="G24" s="130">
        <v>18913.2</v>
      </c>
      <c r="H24" s="130">
        <v>3637.9</v>
      </c>
      <c r="I24" s="126">
        <v>0</v>
      </c>
      <c r="J24" s="130">
        <v>0</v>
      </c>
      <c r="K24" s="130">
        <v>0</v>
      </c>
    </row>
    <row r="25" spans="1:11">
      <c r="A25" s="119" t="s">
        <v>124</v>
      </c>
      <c r="B25" s="119" t="s">
        <v>125</v>
      </c>
      <c r="C25" s="126">
        <v>46339</v>
      </c>
      <c r="D25" s="130">
        <v>169615</v>
      </c>
      <c r="E25" s="130">
        <v>3660.3</v>
      </c>
      <c r="F25" s="126">
        <v>7868</v>
      </c>
      <c r="G25" s="130">
        <v>29244.2</v>
      </c>
      <c r="H25" s="130">
        <v>3716.8</v>
      </c>
      <c r="I25" s="126">
        <v>0</v>
      </c>
      <c r="J25" s="130">
        <v>0</v>
      </c>
      <c r="K25" s="130">
        <v>0</v>
      </c>
    </row>
    <row r="26" spans="1:11">
      <c r="A26" s="124" t="s">
        <v>126</v>
      </c>
      <c r="B26" s="125"/>
      <c r="C26" s="126">
        <v>253161</v>
      </c>
      <c r="D26" s="130">
        <v>979454.3</v>
      </c>
      <c r="E26" s="130">
        <v>3868.9</v>
      </c>
      <c r="F26" s="126">
        <v>54178</v>
      </c>
      <c r="G26" s="130">
        <v>217563.5</v>
      </c>
      <c r="H26" s="130">
        <v>4015.7</v>
      </c>
      <c r="I26" s="126">
        <v>0</v>
      </c>
      <c r="J26" s="130">
        <v>0</v>
      </c>
      <c r="K26" s="130">
        <v>0</v>
      </c>
    </row>
    <row r="27" spans="1:11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</row>
    <row r="28" spans="1:11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</row>
    <row r="29" spans="1:1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</row>
    <row r="30" spans="1:11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</row>
    <row r="31" spans="1:11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</row>
    <row r="32" spans="1:11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</row>
  </sheetData>
  <mergeCells count="31">
    <mergeCell ref="H16:H17"/>
    <mergeCell ref="I16:I17"/>
    <mergeCell ref="J16:J17"/>
    <mergeCell ref="K16:K17"/>
    <mergeCell ref="A26:B26"/>
    <mergeCell ref="A15:A17"/>
    <mergeCell ref="B15:B17"/>
    <mergeCell ref="C15:E15"/>
    <mergeCell ref="F15:H15"/>
    <mergeCell ref="I15:K15"/>
    <mergeCell ref="C16:C17"/>
    <mergeCell ref="D16:D17"/>
    <mergeCell ref="E16:E17"/>
    <mergeCell ref="F16:F17"/>
    <mergeCell ref="G16:G17"/>
    <mergeCell ref="G3:G4"/>
    <mergeCell ref="H3:H4"/>
    <mergeCell ref="I3:I4"/>
    <mergeCell ref="J3:J4"/>
    <mergeCell ref="K3:K4"/>
    <mergeCell ref="A13:B13"/>
    <mergeCell ref="A1:K1"/>
    <mergeCell ref="A2:A4"/>
    <mergeCell ref="B2:B4"/>
    <mergeCell ref="C2:E2"/>
    <mergeCell ref="F2:H2"/>
    <mergeCell ref="I2:K2"/>
    <mergeCell ref="C3:C4"/>
    <mergeCell ref="D3:D4"/>
    <mergeCell ref="E3:E4"/>
    <mergeCell ref="F3:F4"/>
  </mergeCells>
  <pageMargins left="0.75" right="0.75" top="1" bottom="1" header="0.5" footer="0.5"/>
  <pageSetup paperSize="9" orientation="landscape"/>
  <rowBreaks count="2" manualBreakCount="2">
    <brk id="14" max="16383" man="1"/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27"/>
  <sheetViews>
    <sheetView showFormulas="1" topLeftCell="A20" workbookViewId="0">
      <selection activeCell="J14" sqref="J14"/>
    </sheetView>
  </sheetViews>
  <sheetFormatPr defaultColWidth="9.33203125" defaultRowHeight="12.75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2"/>
    </row>
    <row r="3" spans="1:9" ht="35.25" customHeight="1">
      <c r="A3" s="3" t="s">
        <v>139</v>
      </c>
      <c r="B3" s="3"/>
      <c r="C3" s="3"/>
      <c r="D3" s="3"/>
      <c r="E3" s="3"/>
      <c r="F3" s="3"/>
      <c r="G3" s="3"/>
    </row>
    <row r="4" spans="1:9" ht="15.75" customHeight="1">
      <c r="B4" s="4"/>
      <c r="C4" s="5" t="s">
        <v>2</v>
      </c>
      <c r="D4" s="6" t="s">
        <v>3</v>
      </c>
      <c r="E4" s="6"/>
    </row>
    <row r="5" spans="1:9" ht="16.5" customHeight="1" thickBot="1">
      <c r="A5" s="7"/>
    </row>
    <row r="6" spans="1:9" ht="14.25" customHeight="1" thickBot="1">
      <c r="A6" s="9" t="s">
        <v>4</v>
      </c>
      <c r="B6" s="11"/>
      <c r="C6" s="11"/>
      <c r="D6" s="11"/>
      <c r="E6" s="10"/>
      <c r="F6" s="8" t="s">
        <v>5</v>
      </c>
      <c r="G6" s="12" t="s">
        <v>6</v>
      </c>
      <c r="H6" s="13"/>
      <c r="I6" s="13"/>
    </row>
    <row r="7" spans="1:9" ht="2.25" hidden="1" customHeight="1">
      <c r="A7" s="14"/>
      <c r="B7" s="15"/>
      <c r="C7" s="15"/>
      <c r="D7" s="15"/>
      <c r="E7" s="16"/>
      <c r="F7" s="17"/>
      <c r="G7" s="18"/>
      <c r="H7" s="19"/>
      <c r="I7" s="19"/>
    </row>
    <row r="8" spans="1:9" ht="34.5" customHeight="1">
      <c r="A8" s="20" t="s">
        <v>7</v>
      </c>
      <c r="B8" s="21"/>
      <c r="C8" s="21"/>
      <c r="D8" s="21"/>
      <c r="E8" s="22"/>
      <c r="F8" s="23"/>
      <c r="G8" s="24" t="s">
        <v>8</v>
      </c>
      <c r="H8" s="25"/>
      <c r="I8" s="25"/>
    </row>
    <row r="9" spans="1:9" ht="25.5" customHeight="1">
      <c r="A9" s="26" t="s">
        <v>9</v>
      </c>
      <c r="B9" s="27"/>
      <c r="C9" s="27"/>
      <c r="D9" s="27"/>
      <c r="E9" s="28"/>
      <c r="F9" s="30" t="s">
        <v>10</v>
      </c>
      <c r="G9" s="24"/>
      <c r="H9" s="25"/>
      <c r="I9" s="25"/>
    </row>
    <row r="10" spans="1:9" ht="13.5" customHeight="1" thickBot="1">
      <c r="A10" s="31" t="s">
        <v>11</v>
      </c>
      <c r="B10" s="33"/>
      <c r="C10" s="33"/>
      <c r="D10" s="33"/>
      <c r="E10" s="32"/>
      <c r="F10" s="29"/>
      <c r="G10" s="24"/>
      <c r="H10" s="25"/>
      <c r="I10" s="25"/>
    </row>
    <row r="11" spans="1:9" ht="29.25" customHeight="1">
      <c r="A11" s="20" t="s">
        <v>12</v>
      </c>
      <c r="B11" s="21"/>
      <c r="C11" s="21"/>
      <c r="D11" s="21"/>
      <c r="E11" s="22"/>
      <c r="F11" s="34"/>
      <c r="G11" s="24"/>
      <c r="H11" s="25"/>
      <c r="I11" s="25"/>
    </row>
    <row r="12" spans="1:9" ht="13.5" customHeight="1">
      <c r="A12" s="35" t="s">
        <v>13</v>
      </c>
      <c r="B12" s="36"/>
      <c r="C12" s="36"/>
      <c r="D12" s="36"/>
      <c r="E12" s="37"/>
      <c r="F12" s="30" t="s">
        <v>14</v>
      </c>
      <c r="G12" s="38"/>
    </row>
    <row r="13" spans="1:9" ht="51.75" customHeight="1" thickBot="1">
      <c r="A13" s="39" t="s">
        <v>15</v>
      </c>
      <c r="B13" s="41"/>
      <c r="C13" s="41"/>
      <c r="D13" s="41"/>
      <c r="E13" s="40"/>
      <c r="F13" s="29"/>
      <c r="G13" s="38"/>
      <c r="H13" s="42"/>
      <c r="I13" s="42" t="s">
        <v>16</v>
      </c>
    </row>
    <row r="14" spans="1:9" ht="25.5" customHeight="1">
      <c r="A14" s="20" t="s">
        <v>17</v>
      </c>
      <c r="B14" s="21"/>
      <c r="C14" s="21"/>
      <c r="D14" s="21"/>
      <c r="E14" s="22"/>
      <c r="F14" s="43" t="s">
        <v>18</v>
      </c>
      <c r="G14" s="38"/>
    </row>
    <row r="15" spans="1:9" ht="12.75" customHeight="1" thickBot="1">
      <c r="A15" s="39" t="s">
        <v>19</v>
      </c>
      <c r="B15" s="41"/>
      <c r="C15" s="41"/>
      <c r="D15" s="41"/>
      <c r="E15" s="40"/>
      <c r="F15" s="29"/>
      <c r="G15" s="38"/>
    </row>
    <row r="16" spans="1:9" ht="13.5" customHeight="1" thickBot="1">
      <c r="A16" s="2"/>
    </row>
    <row r="17" spans="1:9" s="44" customFormat="1" ht="13.5" customHeight="1" thickBot="1">
      <c r="A17" s="45" t="s">
        <v>20</v>
      </c>
      <c r="B17" s="47"/>
      <c r="C17" s="47"/>
      <c r="D17" s="47"/>
      <c r="E17" s="47"/>
      <c r="F17" s="47"/>
      <c r="G17" s="47"/>
      <c r="H17" s="47"/>
      <c r="I17" s="46"/>
    </row>
    <row r="18" spans="1:9" s="44" customFormat="1" ht="14.25" customHeight="1" thickBot="1">
      <c r="A18" s="48" t="s">
        <v>21</v>
      </c>
      <c r="B18" s="50"/>
      <c r="C18" s="50"/>
      <c r="D18" s="50"/>
      <c r="E18" s="50"/>
      <c r="F18" s="50"/>
      <c r="G18" s="50"/>
      <c r="H18" s="50"/>
      <c r="I18" s="49"/>
    </row>
    <row r="19" spans="1:9" s="44" customFormat="1" ht="13.5" customHeight="1" thickBot="1">
      <c r="A19" s="51"/>
      <c r="B19" s="53"/>
      <c r="C19" s="53"/>
      <c r="D19" s="53"/>
      <c r="E19" s="53"/>
      <c r="F19" s="53"/>
      <c r="G19" s="53"/>
      <c r="H19" s="53"/>
      <c r="I19" s="52"/>
    </row>
    <row r="20" spans="1:9" s="44" customFormat="1" ht="13.5" customHeight="1" thickBot="1">
      <c r="A20" s="45" t="s">
        <v>22</v>
      </c>
      <c r="B20" s="47"/>
      <c r="C20" s="47"/>
      <c r="D20" s="47"/>
      <c r="E20" s="47"/>
      <c r="F20" s="47"/>
      <c r="G20" s="47"/>
      <c r="H20" s="47"/>
      <c r="I20" s="46"/>
    </row>
    <row r="21" spans="1:9" s="44" customFormat="1" ht="13.5" customHeight="1" thickBot="1">
      <c r="A21" s="51"/>
      <c r="B21" s="53"/>
      <c r="C21" s="53"/>
      <c r="D21" s="53"/>
      <c r="E21" s="53"/>
      <c r="F21" s="53"/>
      <c r="G21" s="53"/>
      <c r="H21" s="53"/>
      <c r="I21" s="52"/>
    </row>
    <row r="22" spans="1:9" s="44" customFormat="1" ht="13.5" customHeight="1" thickBot="1">
      <c r="A22" s="51"/>
      <c r="B22" s="53"/>
      <c r="C22" s="53"/>
      <c r="D22" s="53"/>
      <c r="E22" s="53"/>
      <c r="F22" s="53"/>
      <c r="G22" s="53"/>
      <c r="H22" s="53"/>
      <c r="I22" s="52"/>
    </row>
    <row r="23" spans="1:9" s="44" customFormat="1" ht="13.5" customHeight="1" thickBot="1">
      <c r="A23" s="54" t="s">
        <v>23</v>
      </c>
      <c r="B23" s="56" t="s">
        <v>24</v>
      </c>
      <c r="C23" s="58"/>
      <c r="D23" s="58"/>
      <c r="E23" s="58"/>
      <c r="F23" s="58"/>
      <c r="G23" s="58"/>
      <c r="H23" s="58"/>
      <c r="I23" s="57"/>
    </row>
    <row r="24" spans="1:9" s="44" customFormat="1" ht="67.5" customHeight="1" thickBot="1">
      <c r="A24" s="55"/>
      <c r="B24" s="59" t="s">
        <v>25</v>
      </c>
      <c r="C24" s="59" t="s">
        <v>26</v>
      </c>
      <c r="D24" s="59" t="s">
        <v>27</v>
      </c>
      <c r="E24" s="59" t="s">
        <v>28</v>
      </c>
      <c r="F24" s="59" t="s">
        <v>29</v>
      </c>
      <c r="G24" s="59" t="s">
        <v>30</v>
      </c>
      <c r="H24" s="59"/>
      <c r="I24" s="59" t="s">
        <v>31</v>
      </c>
    </row>
    <row r="25" spans="1:9" s="60" customFormat="1" ht="13.5" customHeight="1" thickBot="1">
      <c r="A25" s="61">
        <v>1</v>
      </c>
      <c r="B25" s="62">
        <v>2</v>
      </c>
      <c r="C25" s="62">
        <v>3</v>
      </c>
      <c r="D25" s="63">
        <v>4</v>
      </c>
      <c r="E25" s="62">
        <v>5</v>
      </c>
      <c r="F25" s="62">
        <v>6</v>
      </c>
      <c r="G25" s="62">
        <v>7</v>
      </c>
      <c r="H25" s="62">
        <v>8</v>
      </c>
      <c r="I25" s="64">
        <v>9</v>
      </c>
    </row>
    <row r="26" spans="1:9" s="44" customFormat="1">
      <c r="A26" s="65" t="s">
        <v>32</v>
      </c>
      <c r="B26" s="65"/>
      <c r="C26" s="65"/>
      <c r="D26" s="65"/>
      <c r="E26" s="65"/>
      <c r="F26" s="65"/>
    </row>
    <row r="27" spans="1:9" s="44" customFormat="1"/>
  </sheetData>
  <mergeCells count="26">
    <mergeCell ref="A23:A24"/>
    <mergeCell ref="B23:I23"/>
    <mergeCell ref="A26:F26"/>
    <mergeCell ref="A17:I17"/>
    <mergeCell ref="A18:I18"/>
    <mergeCell ref="A19:I19"/>
    <mergeCell ref="A20:I20"/>
    <mergeCell ref="A21:I21"/>
    <mergeCell ref="A22:I22"/>
    <mergeCell ref="A11:E11"/>
    <mergeCell ref="A12:E12"/>
    <mergeCell ref="F12:F13"/>
    <mergeCell ref="A13:E13"/>
    <mergeCell ref="A14:E14"/>
    <mergeCell ref="F14:F15"/>
    <mergeCell ref="A15:E15"/>
    <mergeCell ref="A1:G1"/>
    <mergeCell ref="A3:G3"/>
    <mergeCell ref="D4:E4"/>
    <mergeCell ref="A6:E6"/>
    <mergeCell ref="G6:I6"/>
    <mergeCell ref="A8:E8"/>
    <mergeCell ref="G8:I11"/>
    <mergeCell ref="A9:E9"/>
    <mergeCell ref="F9:F10"/>
    <mergeCell ref="A10:E10"/>
  </mergeCells>
  <pageMargins left="0.59055118110236227" right="0.39370078740157483" top="0.39370078740157483" bottom="0.3937007874015748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2:L34"/>
  <sheetViews>
    <sheetView workbookViewId="0">
      <selection activeCell="D5" sqref="D5:D17"/>
    </sheetView>
  </sheetViews>
  <sheetFormatPr defaultColWidth="9.33203125" defaultRowHeight="11.25" customHeight="1"/>
  <cols>
    <col min="1" max="1" width="42" style="67" customWidth="1"/>
    <col min="2" max="2" width="6.33203125" style="68" customWidth="1"/>
    <col min="3" max="3" width="10.5" style="69" customWidth="1"/>
    <col min="4" max="4" width="19.1640625" style="70" customWidth="1"/>
    <col min="5" max="5" width="20.83203125" style="70" customWidth="1"/>
    <col min="6" max="6" width="9.33203125" style="66" hidden="1" customWidth="1"/>
    <col min="7" max="7" width="9.33203125" style="71" hidden="1" customWidth="1"/>
    <col min="8" max="9" width="9.33203125" style="66" hidden="1" customWidth="1"/>
    <col min="10" max="11" width="9.33203125" style="71" hidden="1" customWidth="1"/>
    <col min="12" max="12" width="9.6640625" style="66" bestFit="1" customWidth="1"/>
    <col min="13" max="16384" width="9.33203125" style="66"/>
  </cols>
  <sheetData>
    <row r="2" spans="1:12" s="72" customFormat="1" ht="67.5" customHeight="1">
      <c r="A2" s="73" t="s">
        <v>33</v>
      </c>
      <c r="B2" s="74" t="s">
        <v>34</v>
      </c>
      <c r="C2" s="75" t="s">
        <v>140</v>
      </c>
      <c r="D2" s="76" t="s">
        <v>36</v>
      </c>
      <c r="E2" s="77" t="s">
        <v>37</v>
      </c>
      <c r="G2" s="78"/>
      <c r="J2" s="78"/>
      <c r="K2" s="78"/>
    </row>
    <row r="3" spans="1:12" s="79" customFormat="1" ht="11.25" customHeight="1">
      <c r="A3" s="80" t="s">
        <v>38</v>
      </c>
      <c r="B3" s="81" t="s">
        <v>39</v>
      </c>
      <c r="C3" s="82">
        <v>1</v>
      </c>
      <c r="D3" s="82">
        <v>2</v>
      </c>
      <c r="E3" s="82">
        <v>3</v>
      </c>
      <c r="G3" s="84"/>
      <c r="J3" s="84"/>
      <c r="K3" s="84"/>
    </row>
    <row r="4" spans="1:12" ht="55.5" customHeight="1">
      <c r="A4" s="85" t="s">
        <v>40</v>
      </c>
      <c r="B4" s="81" t="s">
        <v>41</v>
      </c>
      <c r="C4" s="86">
        <v>54180</v>
      </c>
      <c r="D4" s="100">
        <v>217575.6</v>
      </c>
      <c r="E4" s="100">
        <v>4015.7167115803463</v>
      </c>
      <c r="F4" s="66" t="e">
        <f>[1]Dodatok1!#REF!</f>
        <v>#REF!</v>
      </c>
      <c r="G4" s="89" t="e">
        <f t="shared" ref="G4:G15" si="0">F4-C4</f>
        <v>#REF!</v>
      </c>
      <c r="H4" s="69">
        <f>SUM(C5:C15)</f>
        <v>42594</v>
      </c>
      <c r="I4" s="70">
        <f>SUM(D5:D17)</f>
        <v>217575.59999999998</v>
      </c>
      <c r="J4" s="89">
        <f>H4-C4</f>
        <v>-11586</v>
      </c>
      <c r="K4" s="90">
        <f>I4-D4</f>
        <v>0</v>
      </c>
      <c r="L4" s="131"/>
    </row>
    <row r="5" spans="1:12" ht="12.75" customHeight="1">
      <c r="A5" s="85" t="s">
        <v>42</v>
      </c>
      <c r="B5" s="81" t="s">
        <v>43</v>
      </c>
      <c r="C5" s="86">
        <v>10</v>
      </c>
      <c r="D5" s="100">
        <v>6.3</v>
      </c>
      <c r="E5" s="100">
        <v>630</v>
      </c>
      <c r="F5" s="66" t="e">
        <f>[1]Dodatok1!#REF!</f>
        <v>#REF!</v>
      </c>
      <c r="G5" s="89" t="e">
        <f t="shared" si="0"/>
        <v>#REF!</v>
      </c>
      <c r="L5" s="131"/>
    </row>
    <row r="6" spans="1:12" ht="12.75" customHeight="1">
      <c r="A6" s="85" t="s">
        <v>44</v>
      </c>
      <c r="B6" s="81" t="s">
        <v>45</v>
      </c>
      <c r="C6" s="86">
        <v>0</v>
      </c>
      <c r="D6" s="100">
        <v>0</v>
      </c>
      <c r="E6" s="100">
        <v>0</v>
      </c>
      <c r="F6" s="66" t="e">
        <f>[1]Dodatok1!#REF!</f>
        <v>#REF!</v>
      </c>
      <c r="G6" s="89" t="e">
        <f t="shared" si="0"/>
        <v>#REF!</v>
      </c>
      <c r="L6" s="105"/>
    </row>
    <row r="7" spans="1:12" ht="12.75" customHeight="1">
      <c r="A7" s="85" t="s">
        <v>46</v>
      </c>
      <c r="B7" s="81" t="s">
        <v>47</v>
      </c>
      <c r="C7" s="86">
        <v>57</v>
      </c>
      <c r="D7" s="100">
        <v>59.7</v>
      </c>
      <c r="E7" s="100">
        <v>1047.3684210526317</v>
      </c>
      <c r="F7" s="66" t="e">
        <f>[1]Dodatok1!#REF!</f>
        <v>#REF!</v>
      </c>
      <c r="G7" s="89" t="e">
        <f t="shared" si="0"/>
        <v>#REF!</v>
      </c>
      <c r="L7" s="131"/>
    </row>
    <row r="8" spans="1:12" ht="12.75" customHeight="1">
      <c r="A8" s="85" t="s">
        <v>48</v>
      </c>
      <c r="B8" s="81" t="s">
        <v>49</v>
      </c>
      <c r="C8" s="86">
        <v>6</v>
      </c>
      <c r="D8" s="100">
        <v>7</v>
      </c>
      <c r="E8" s="100">
        <v>1166.6666666666667</v>
      </c>
      <c r="F8" s="66" t="e">
        <f>[1]Dodatok1!#REF!</f>
        <v>#REF!</v>
      </c>
      <c r="G8" s="89" t="e">
        <f t="shared" si="0"/>
        <v>#REF!</v>
      </c>
      <c r="L8" s="131"/>
    </row>
    <row r="9" spans="1:12" ht="12.75" customHeight="1">
      <c r="A9" s="85" t="s">
        <v>50</v>
      </c>
      <c r="B9" s="81" t="s">
        <v>51</v>
      </c>
      <c r="C9" s="86">
        <v>193</v>
      </c>
      <c r="D9" s="100">
        <v>243</v>
      </c>
      <c r="E9" s="100">
        <v>1259.0673575129533</v>
      </c>
      <c r="F9" s="66" t="e">
        <f>[1]Dodatok1!#REF!</f>
        <v>#REF!</v>
      </c>
      <c r="G9" s="89" t="e">
        <f t="shared" si="0"/>
        <v>#REF!</v>
      </c>
      <c r="L9" s="131"/>
    </row>
    <row r="10" spans="1:12" ht="12.75" customHeight="1">
      <c r="A10" s="85" t="s">
        <v>52</v>
      </c>
      <c r="B10" s="81" t="s">
        <v>53</v>
      </c>
      <c r="C10" s="86">
        <v>17</v>
      </c>
      <c r="D10" s="100">
        <v>22.7</v>
      </c>
      <c r="E10" s="100">
        <v>1335.2941176470588</v>
      </c>
      <c r="F10" s="66" t="e">
        <f>[1]Dodatok1!#REF!</f>
        <v>#REF!</v>
      </c>
      <c r="G10" s="89" t="e">
        <f t="shared" si="0"/>
        <v>#REF!</v>
      </c>
      <c r="L10" s="131"/>
    </row>
    <row r="11" spans="1:12" ht="12.75" customHeight="1">
      <c r="A11" s="85" t="s">
        <v>54</v>
      </c>
      <c r="B11" s="81" t="s">
        <v>55</v>
      </c>
      <c r="C11" s="86">
        <v>10</v>
      </c>
      <c r="D11" s="100">
        <v>14.5</v>
      </c>
      <c r="E11" s="100">
        <v>1450</v>
      </c>
      <c r="F11" s="66" t="e">
        <f>[1]Dodatok1!#REF!</f>
        <v>#REF!</v>
      </c>
      <c r="G11" s="89" t="e">
        <f t="shared" si="0"/>
        <v>#REF!</v>
      </c>
      <c r="L11" s="131"/>
    </row>
    <row r="12" spans="1:12" ht="12.75" customHeight="1">
      <c r="A12" s="85" t="s">
        <v>56</v>
      </c>
      <c r="B12" s="81" t="s">
        <v>57</v>
      </c>
      <c r="C12" s="86">
        <v>21</v>
      </c>
      <c r="D12" s="100">
        <v>34.799999999999997</v>
      </c>
      <c r="E12" s="100">
        <v>1657.1428571428571</v>
      </c>
      <c r="F12" s="66" t="e">
        <f>[1]Dodatok1!#REF!</f>
        <v>#REF!</v>
      </c>
      <c r="G12" s="89" t="e">
        <f t="shared" si="0"/>
        <v>#REF!</v>
      </c>
      <c r="L12" s="131"/>
    </row>
    <row r="13" spans="1:12" ht="12.75" customHeight="1">
      <c r="A13" s="85" t="s">
        <v>58</v>
      </c>
      <c r="B13" s="81" t="s">
        <v>59</v>
      </c>
      <c r="C13" s="86">
        <v>29018</v>
      </c>
      <c r="D13" s="100">
        <v>75365.8</v>
      </c>
      <c r="E13" s="100">
        <v>2597.1739729804244</v>
      </c>
      <c r="F13" s="66" t="e">
        <f>[1]Dodatok1!#REF!</f>
        <v>#REF!</v>
      </c>
      <c r="G13" s="89" t="e">
        <f t="shared" si="0"/>
        <v>#REF!</v>
      </c>
      <c r="L13" s="131"/>
    </row>
    <row r="14" spans="1:12" ht="12.75" customHeight="1">
      <c r="A14" s="85" t="s">
        <v>60</v>
      </c>
      <c r="B14" s="81" t="s">
        <v>61</v>
      </c>
      <c r="C14" s="86">
        <v>7527</v>
      </c>
      <c r="D14" s="100">
        <v>26150.1</v>
      </c>
      <c r="E14" s="100">
        <v>3474.0932642487046</v>
      </c>
      <c r="F14" s="66" t="e">
        <f>[1]Dodatok1!#REF!</f>
        <v>#REF!</v>
      </c>
      <c r="G14" s="89" t="e">
        <f t="shared" si="0"/>
        <v>#REF!</v>
      </c>
      <c r="L14" s="131"/>
    </row>
    <row r="15" spans="1:12" ht="12.75" customHeight="1">
      <c r="A15" s="85" t="s">
        <v>62</v>
      </c>
      <c r="B15" s="81" t="s">
        <v>63</v>
      </c>
      <c r="C15" s="86">
        <v>5735</v>
      </c>
      <c r="D15" s="100">
        <v>25672.2</v>
      </c>
      <c r="E15" s="100">
        <v>4476.3515870247647</v>
      </c>
      <c r="F15" s="66" t="e">
        <f>[1]Dodatok1!#REF!</f>
        <v>#REF!</v>
      </c>
      <c r="G15" s="89" t="e">
        <f t="shared" si="0"/>
        <v>#REF!</v>
      </c>
      <c r="L15" s="131"/>
    </row>
    <row r="16" spans="1:12" ht="12.75" customHeight="1">
      <c r="A16" s="85" t="s">
        <v>64</v>
      </c>
      <c r="B16" s="81" t="s">
        <v>65</v>
      </c>
      <c r="C16" s="86">
        <v>9751</v>
      </c>
      <c r="D16" s="100">
        <v>64466.7</v>
      </c>
      <c r="E16" s="100">
        <v>6610.5619360131259</v>
      </c>
      <c r="G16" s="89"/>
      <c r="L16" s="131"/>
    </row>
    <row r="17" spans="1:12" ht="12.75" customHeight="1">
      <c r="A17" s="85" t="s">
        <v>66</v>
      </c>
      <c r="B17" s="95" t="s">
        <v>67</v>
      </c>
      <c r="C17" s="86">
        <v>1835</v>
      </c>
      <c r="D17" s="100">
        <v>25532.799999999999</v>
      </c>
      <c r="E17" s="100">
        <v>13914.33242506812</v>
      </c>
      <c r="F17" s="66" t="e">
        <f>[1]Dodatok1!#REF!</f>
        <v>#REF!</v>
      </c>
      <c r="G17" s="89" t="e">
        <f t="shared" ref="G17:G26" si="1">F17-C17</f>
        <v>#REF!</v>
      </c>
      <c r="L17" s="131"/>
    </row>
    <row r="18" spans="1:12" ht="45.75" customHeight="1">
      <c r="A18" s="85" t="s">
        <v>68</v>
      </c>
      <c r="B18" s="95" t="s">
        <v>69</v>
      </c>
      <c r="C18" s="86">
        <v>35777</v>
      </c>
      <c r="D18" s="100">
        <v>159006.6</v>
      </c>
      <c r="E18" s="100">
        <v>4444.2978533094811</v>
      </c>
      <c r="F18" s="69" t="e">
        <f>'[2]Dodatok 2'!#REF!</f>
        <v>#REF!</v>
      </c>
      <c r="G18" s="89" t="e">
        <f t="shared" si="1"/>
        <v>#REF!</v>
      </c>
      <c r="H18" s="69">
        <f>SUM(C18:C23)</f>
        <v>54180</v>
      </c>
      <c r="I18" s="70">
        <f>SUM(D18:D23)</f>
        <v>217575.59999999998</v>
      </c>
      <c r="J18" s="89">
        <f>H18-C4</f>
        <v>0</v>
      </c>
      <c r="K18" s="90">
        <f>I18-D4</f>
        <v>0</v>
      </c>
      <c r="L18" s="131"/>
    </row>
    <row r="19" spans="1:12" ht="14.25" customHeight="1">
      <c r="A19" s="85" t="s">
        <v>70</v>
      </c>
      <c r="B19" s="95" t="s">
        <v>71</v>
      </c>
      <c r="C19" s="86">
        <v>15182</v>
      </c>
      <c r="D19" s="100">
        <v>47553.7</v>
      </c>
      <c r="E19" s="100">
        <v>3132.3296877058901</v>
      </c>
      <c r="F19" s="69" t="e">
        <f>'[2]Dodatok 2'!#REF!</f>
        <v>#REF!</v>
      </c>
      <c r="G19" s="89" t="e">
        <f t="shared" si="1"/>
        <v>#REF!</v>
      </c>
      <c r="L19" s="131"/>
    </row>
    <row r="20" spans="1:12" ht="14.25" customHeight="1">
      <c r="A20" s="85" t="s">
        <v>72</v>
      </c>
      <c r="B20" s="95" t="s">
        <v>73</v>
      </c>
      <c r="C20" s="86">
        <v>2035</v>
      </c>
      <c r="D20" s="100">
        <v>5128.3999999999996</v>
      </c>
      <c r="E20" s="100">
        <v>2519.783996072656</v>
      </c>
      <c r="F20" s="69" t="e">
        <f>'[2]Dodatok 2'!#REF!</f>
        <v>#REF!</v>
      </c>
      <c r="G20" s="89" t="e">
        <f t="shared" si="1"/>
        <v>#REF!</v>
      </c>
      <c r="L20" s="131"/>
    </row>
    <row r="21" spans="1:12" ht="14.25" customHeight="1">
      <c r="A21" s="85" t="s">
        <v>74</v>
      </c>
      <c r="B21" s="95" t="s">
        <v>75</v>
      </c>
      <c r="C21" s="86">
        <v>938</v>
      </c>
      <c r="D21" s="100">
        <v>4135.7</v>
      </c>
      <c r="E21" s="100">
        <v>4406.602768903088</v>
      </c>
      <c r="F21" s="69" t="e">
        <f>'[2]Dodatok 2'!#REF!</f>
        <v>#REF!</v>
      </c>
      <c r="G21" s="89" t="e">
        <f t="shared" si="1"/>
        <v>#REF!</v>
      </c>
      <c r="L21" s="131"/>
    </row>
    <row r="22" spans="1:12" ht="14.25" customHeight="1">
      <c r="A22" s="85" t="s">
        <v>76</v>
      </c>
      <c r="B22" s="95" t="s">
        <v>77</v>
      </c>
      <c r="C22" s="86">
        <v>237</v>
      </c>
      <c r="D22" s="100">
        <v>498.3</v>
      </c>
      <c r="E22" s="100">
        <v>2102.5316455696202</v>
      </c>
      <c r="F22" s="69" t="e">
        <f>'[2]Dodatok 2'!#REF!</f>
        <v>#REF!</v>
      </c>
      <c r="G22" s="89" t="e">
        <f t="shared" si="1"/>
        <v>#REF!</v>
      </c>
      <c r="L22" s="131"/>
    </row>
    <row r="23" spans="1:12" ht="14.25" customHeight="1">
      <c r="A23" s="85" t="s">
        <v>78</v>
      </c>
      <c r="B23" s="95" t="s">
        <v>79</v>
      </c>
      <c r="C23" s="86">
        <v>11</v>
      </c>
      <c r="D23" s="100">
        <v>1252.9000000000001</v>
      </c>
      <c r="E23" s="100">
        <v>113900</v>
      </c>
      <c r="F23" s="69" t="e">
        <f>'[2]Dodatok 2'!#REF!</f>
        <v>#REF!</v>
      </c>
      <c r="G23" s="89" t="e">
        <f t="shared" si="1"/>
        <v>#REF!</v>
      </c>
      <c r="L23" s="131"/>
    </row>
    <row r="24" spans="1:12" ht="42.75" customHeight="1">
      <c r="A24" s="85" t="s">
        <v>80</v>
      </c>
      <c r="B24" s="95" t="s">
        <v>81</v>
      </c>
      <c r="C24" s="86">
        <v>318</v>
      </c>
      <c r="D24" s="100">
        <v>396.1</v>
      </c>
      <c r="E24" s="100">
        <v>1245.5974842767296</v>
      </c>
      <c r="F24" s="69" t="e">
        <f>'[3]Dodatok 3'!#REF!</f>
        <v>#REF!</v>
      </c>
      <c r="G24" s="89" t="e">
        <f t="shared" si="1"/>
        <v>#REF!</v>
      </c>
      <c r="H24" s="69">
        <f>SUM(C24:C26)</f>
        <v>54180</v>
      </c>
      <c r="I24" s="70">
        <f>SUM(D24:D26)</f>
        <v>217575.59999999998</v>
      </c>
      <c r="J24" s="89">
        <f>H24-C4</f>
        <v>0</v>
      </c>
      <c r="K24" s="90">
        <f>I24-D4</f>
        <v>0</v>
      </c>
      <c r="L24" s="131"/>
    </row>
    <row r="25" spans="1:12" ht="11.25" customHeight="1">
      <c r="A25" s="85" t="s">
        <v>82</v>
      </c>
      <c r="B25" s="95" t="s">
        <v>83</v>
      </c>
      <c r="C25" s="86">
        <v>6416</v>
      </c>
      <c r="D25" s="100">
        <v>13428.7</v>
      </c>
      <c r="E25" s="100">
        <v>2093.0040511062634</v>
      </c>
      <c r="F25" s="69" t="e">
        <f>'[3]Dodatok 3'!#REF!</f>
        <v>#REF!</v>
      </c>
      <c r="G25" s="89" t="e">
        <f t="shared" si="1"/>
        <v>#REF!</v>
      </c>
      <c r="L25" s="131"/>
    </row>
    <row r="26" spans="1:12" ht="11.25" customHeight="1">
      <c r="A26" s="85" t="s">
        <v>84</v>
      </c>
      <c r="B26" s="95" t="s">
        <v>85</v>
      </c>
      <c r="C26" s="86">
        <v>47446</v>
      </c>
      <c r="D26" s="100">
        <v>203750.8</v>
      </c>
      <c r="E26" s="100">
        <v>4294.3910459086883</v>
      </c>
      <c r="F26" s="69" t="e">
        <f>'[3]Dodatok 3'!#REF!</f>
        <v>#REF!</v>
      </c>
      <c r="G26" s="89" t="e">
        <f t="shared" si="1"/>
        <v>#REF!</v>
      </c>
      <c r="L26" s="131"/>
    </row>
    <row r="27" spans="1:12" s="99" customFormat="1" ht="22.5" customHeight="1">
      <c r="A27" s="85" t="s">
        <v>141</v>
      </c>
      <c r="B27" s="95" t="s">
        <v>87</v>
      </c>
      <c r="C27" s="86">
        <v>0</v>
      </c>
      <c r="D27" s="100">
        <v>0</v>
      </c>
      <c r="E27" s="100">
        <v>0</v>
      </c>
      <c r="F27" s="97"/>
      <c r="G27" s="97"/>
    </row>
    <row r="28" spans="1:12" ht="22.5" customHeight="1">
      <c r="A28" s="85" t="s">
        <v>88</v>
      </c>
      <c r="B28" s="95" t="s">
        <v>89</v>
      </c>
      <c r="C28" s="86">
        <v>0</v>
      </c>
      <c r="D28" s="100">
        <v>0</v>
      </c>
      <c r="E28" s="100">
        <v>0</v>
      </c>
    </row>
    <row r="29" spans="1:12" s="99" customFormat="1" ht="6.75" customHeight="1">
      <c r="A29" s="101"/>
      <c r="B29" s="102"/>
      <c r="C29" s="103"/>
      <c r="D29" s="104"/>
      <c r="E29" s="104"/>
    </row>
    <row r="30" spans="1:12" ht="11.25" customHeight="1">
      <c r="A30" s="106" t="s">
        <v>90</v>
      </c>
      <c r="B30" s="106"/>
      <c r="C30" s="106"/>
      <c r="D30" s="106"/>
      <c r="E30" s="106"/>
      <c r="G30" s="66"/>
      <c r="H30" s="71"/>
      <c r="I30" s="71"/>
      <c r="J30" s="66"/>
      <c r="K30" s="66"/>
    </row>
    <row r="31" spans="1:12" ht="11.25" customHeight="1">
      <c r="A31" s="106"/>
      <c r="B31" s="106"/>
      <c r="C31" s="106"/>
      <c r="D31" s="106"/>
      <c r="E31" s="106"/>
      <c r="G31" s="66"/>
      <c r="H31" s="71"/>
      <c r="I31" s="71"/>
      <c r="J31" s="66"/>
      <c r="K31" s="66"/>
    </row>
    <row r="32" spans="1:12" ht="40.5" customHeight="1">
      <c r="A32" s="107" t="s">
        <v>91</v>
      </c>
      <c r="B32" s="107"/>
      <c r="C32" s="107"/>
      <c r="D32" s="107" t="s">
        <v>92</v>
      </c>
      <c r="E32" s="107"/>
      <c r="F32" s="107"/>
      <c r="G32" s="107"/>
    </row>
    <row r="34" spans="1:3" ht="22.5" customHeight="1">
      <c r="A34" s="107" t="s">
        <v>93</v>
      </c>
      <c r="B34" s="107"/>
      <c r="C34" s="107"/>
    </row>
  </sheetData>
  <mergeCells count="4">
    <mergeCell ref="A30:E31"/>
    <mergeCell ref="A32:C32"/>
    <mergeCell ref="D32:G32"/>
    <mergeCell ref="A34:C34"/>
  </mergeCells>
  <pageMargins left="0.39370078740157483" right="0.39370078740157483" top="0.39370078740157483" bottom="0.39370078740157483" header="0" footer="0.11811023622047245"/>
  <pageSetup paperSize="9" fitToHeight="42" orientation="portrait"/>
  <headerFooter>
    <oddFooter>&amp;R&amp;6&amp;P/&amp;N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B2:G12"/>
  <sheetViews>
    <sheetView workbookViewId="0">
      <selection activeCell="G13" sqref="B2:G13"/>
    </sheetView>
  </sheetViews>
  <sheetFormatPr defaultColWidth="9.33203125" defaultRowHeight="12.75"/>
  <cols>
    <col min="3" max="3" width="11.33203125" customWidth="1"/>
    <col min="6" max="6" width="12.1640625" customWidth="1"/>
  </cols>
  <sheetData>
    <row r="2" spans="2:7">
      <c r="B2" s="2" t="s">
        <v>94</v>
      </c>
      <c r="G2" s="2" t="s">
        <v>95</v>
      </c>
    </row>
    <row r="3" spans="2:7">
      <c r="B3" s="2" t="s">
        <v>41</v>
      </c>
      <c r="C3" s="86">
        <f>'5pf (раб)'!C4</f>
        <v>54180</v>
      </c>
      <c r="D3" s="2" t="s">
        <v>96</v>
      </c>
      <c r="E3" s="2" t="s">
        <v>97</v>
      </c>
      <c r="F3" s="86">
        <f>SUM('5pf (раб)'!C5:C17)</f>
        <v>54180</v>
      </c>
      <c r="G3" t="str">
        <f>IF(F3=C3,"+","-")</f>
        <v>+</v>
      </c>
    </row>
    <row r="4" spans="2:7">
      <c r="B4" s="2" t="s">
        <v>41</v>
      </c>
      <c r="C4" s="86">
        <f>'5pf (раб)'!C4</f>
        <v>54180</v>
      </c>
      <c r="D4" s="2" t="s">
        <v>96</v>
      </c>
      <c r="E4" s="2" t="s">
        <v>98</v>
      </c>
      <c r="F4" s="86">
        <f>SUM('5pf (раб)'!C18:C23)</f>
        <v>54180</v>
      </c>
      <c r="G4" t="str">
        <f>IF(F4=C4,"+","-")</f>
        <v>+</v>
      </c>
    </row>
    <row r="5" spans="2:7">
      <c r="B5" s="2" t="s">
        <v>41</v>
      </c>
      <c r="C5" s="86">
        <f>'5pf (раб)'!C4</f>
        <v>54180</v>
      </c>
      <c r="D5" s="2" t="s">
        <v>96</v>
      </c>
      <c r="E5" s="2" t="s">
        <v>99</v>
      </c>
      <c r="F5" s="86">
        <f>SUM('5pf (раб)'!C24:C26)</f>
        <v>54180</v>
      </c>
      <c r="G5" t="str">
        <f>IF(F5=C5,"+","-")</f>
        <v>+</v>
      </c>
    </row>
    <row r="6" spans="2:7">
      <c r="B6" s="2" t="s">
        <v>41</v>
      </c>
      <c r="C6" s="86">
        <f>'5pf (раб)'!C4</f>
        <v>54180</v>
      </c>
      <c r="D6" s="2" t="s">
        <v>100</v>
      </c>
      <c r="E6" s="2" t="s">
        <v>87</v>
      </c>
      <c r="F6" s="86">
        <f>'5pf (раб)'!C27</f>
        <v>0</v>
      </c>
      <c r="G6" t="str">
        <f>IF(F6&lt;=C6,"+","-")</f>
        <v>+</v>
      </c>
    </row>
    <row r="8" spans="2:7">
      <c r="B8" s="2" t="s">
        <v>102</v>
      </c>
    </row>
    <row r="9" spans="2:7">
      <c r="B9" s="2" t="s">
        <v>41</v>
      </c>
      <c r="C9" s="100">
        <f>'5pf (раб)'!D4</f>
        <v>217575.6</v>
      </c>
      <c r="D9" s="2" t="s">
        <v>96</v>
      </c>
      <c r="E9" s="2" t="s">
        <v>97</v>
      </c>
      <c r="F9" s="100">
        <f>SUM('5pf (раб)'!D5:D17)</f>
        <v>217575.59999999998</v>
      </c>
      <c r="G9" t="str">
        <f>IF(F9=C9,"+","-")</f>
        <v>+</v>
      </c>
    </row>
    <row r="10" spans="2:7">
      <c r="B10" s="2" t="s">
        <v>41</v>
      </c>
      <c r="C10" s="100">
        <f>'5pf (раб)'!D4</f>
        <v>217575.6</v>
      </c>
      <c r="D10" s="2" t="s">
        <v>96</v>
      </c>
      <c r="E10" s="2" t="s">
        <v>98</v>
      </c>
      <c r="F10" s="100">
        <f>SUM('5pf (раб)'!D18:D23)</f>
        <v>217575.59999999998</v>
      </c>
      <c r="G10" t="str">
        <f>IF(F10=C10,"+","-")</f>
        <v>+</v>
      </c>
    </row>
    <row r="11" spans="2:7">
      <c r="B11" s="2" t="s">
        <v>41</v>
      </c>
      <c r="C11" s="100">
        <f>'5pf (раб)'!D4</f>
        <v>217575.6</v>
      </c>
      <c r="D11" s="2" t="s">
        <v>96</v>
      </c>
      <c r="E11" s="2" t="s">
        <v>99</v>
      </c>
      <c r="F11" s="100">
        <f>SUM('5pf (раб)'!D24:D26)</f>
        <v>217575.59999999998</v>
      </c>
      <c r="G11" t="str">
        <f>IF(F11=C11,"+","-")</f>
        <v>+</v>
      </c>
    </row>
    <row r="12" spans="2:7">
      <c r="B12" s="2" t="s">
        <v>41</v>
      </c>
      <c r="C12" s="100">
        <f>'5pf (раб)'!D4</f>
        <v>217575.6</v>
      </c>
      <c r="D12" s="2" t="s">
        <v>100</v>
      </c>
      <c r="E12" s="2" t="s">
        <v>87</v>
      </c>
      <c r="F12" s="100">
        <f>'5pf (раб)'!D27</f>
        <v>0</v>
      </c>
      <c r="G12" t="str">
        <f>IF(F12&lt;=C12,"+","-")</f>
        <v>+</v>
      </c>
    </row>
  </sheetData>
  <conditionalFormatting sqref="G3:G12">
    <cfRule type="cellIs" dxfId="1" priority="0" operator="equal">
      <formula>"+"</formula>
    </cfRule>
    <cfRule type="cellIs" dxfId="0" priority="0" operator="equal">
      <formula>"-"</formula>
    </cfRule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F65"/>
  <sheetViews>
    <sheetView workbookViewId="0">
      <selection activeCell="C5" sqref="C5:C12"/>
    </sheetView>
  </sheetViews>
  <sheetFormatPr defaultColWidth="9.33203125" defaultRowHeight="11.25" customHeight="1"/>
  <cols>
    <col min="1" max="1" width="4.33203125" style="99" customWidth="1"/>
    <col min="2" max="2" width="33" style="99" customWidth="1"/>
    <col min="3" max="3" width="11" style="99" customWidth="1"/>
    <col min="4" max="4" width="14.1640625" style="99" customWidth="1"/>
    <col min="5" max="5" width="10.33203125" style="99" customWidth="1"/>
    <col min="6" max="6" width="11" style="99" customWidth="1"/>
    <col min="7" max="7" width="14.1640625" style="99" customWidth="1"/>
    <col min="8" max="8" width="10.33203125" style="99" customWidth="1"/>
    <col min="9" max="9" width="11" style="99" customWidth="1"/>
    <col min="10" max="10" width="14.1640625" style="99" customWidth="1"/>
    <col min="11" max="11" width="10.33203125" style="99" customWidth="1"/>
    <col min="12" max="14" width="9.33203125" style="99"/>
    <col min="15" max="15" width="11.6640625" style="99" bestFit="1" customWidth="1"/>
    <col min="16" max="16" width="9.33203125" style="99"/>
    <col min="17" max="17" width="12.6640625" style="99" bestFit="1" customWidth="1"/>
    <col min="18" max="30" width="9.33203125" style="99"/>
    <col min="31" max="31" width="12.1640625" style="99" bestFit="1" customWidth="1"/>
    <col min="32" max="32" width="9.33203125" style="97"/>
    <col min="33" max="16384" width="9.33203125" style="99"/>
  </cols>
  <sheetData>
    <row r="1" spans="1:32" ht="11.25" customHeight="1">
      <c r="A1" s="108" t="s">
        <v>142</v>
      </c>
      <c r="B1" s="108"/>
      <c r="C1" s="108"/>
      <c r="D1" s="108"/>
      <c r="E1" s="108"/>
      <c r="F1" s="108"/>
      <c r="G1" s="109"/>
    </row>
    <row r="2" spans="1:32" ht="18" customHeight="1">
      <c r="A2" s="110" t="s">
        <v>104</v>
      </c>
      <c r="B2" s="110" t="s">
        <v>105</v>
      </c>
      <c r="C2" s="113" t="s">
        <v>106</v>
      </c>
      <c r="D2" s="114"/>
      <c r="E2" s="114"/>
      <c r="F2" s="113" t="s">
        <v>42</v>
      </c>
      <c r="G2" s="114"/>
      <c r="H2" s="114"/>
      <c r="I2" s="113" t="s">
        <v>44</v>
      </c>
      <c r="J2" s="114"/>
      <c r="K2" s="115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</row>
    <row r="3" spans="1:32" ht="28.5" customHeight="1">
      <c r="A3" s="112"/>
      <c r="B3" s="112"/>
      <c r="C3" s="110" t="s">
        <v>107</v>
      </c>
      <c r="D3" s="110" t="s">
        <v>108</v>
      </c>
      <c r="E3" s="110" t="s">
        <v>109</v>
      </c>
      <c r="F3" s="110" t="s">
        <v>107</v>
      </c>
      <c r="G3" s="110" t="s">
        <v>108</v>
      </c>
      <c r="H3" s="110" t="s">
        <v>109</v>
      </c>
      <c r="I3" s="110" t="s">
        <v>107</v>
      </c>
      <c r="J3" s="110" t="s">
        <v>108</v>
      </c>
      <c r="K3" s="110" t="s">
        <v>109</v>
      </c>
      <c r="AF3" s="118"/>
    </row>
    <row r="4" spans="1:32" ht="36.75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AF4" s="118"/>
    </row>
    <row r="5" spans="1:32" ht="11.25" customHeight="1">
      <c r="A5" s="119" t="s">
        <v>110</v>
      </c>
      <c r="B5" s="119" t="s">
        <v>111</v>
      </c>
      <c r="C5" s="120">
        <v>23070</v>
      </c>
      <c r="D5" s="121">
        <v>102973.3</v>
      </c>
      <c r="E5" s="122">
        <v>4463.5</v>
      </c>
      <c r="F5" s="120">
        <v>0</v>
      </c>
      <c r="G5" s="121">
        <v>0</v>
      </c>
      <c r="H5" s="121">
        <v>0</v>
      </c>
      <c r="I5" s="120">
        <v>0</v>
      </c>
      <c r="J5" s="121">
        <v>0</v>
      </c>
      <c r="K5" s="121">
        <v>0</v>
      </c>
      <c r="AF5" s="123"/>
    </row>
    <row r="6" spans="1:32" ht="11.25" customHeight="1">
      <c r="A6" s="119" t="s">
        <v>112</v>
      </c>
      <c r="B6" s="119" t="s">
        <v>113</v>
      </c>
      <c r="C6" s="120">
        <v>2289</v>
      </c>
      <c r="D6" s="121">
        <v>8676.7000000000007</v>
      </c>
      <c r="E6" s="122">
        <v>3790.6</v>
      </c>
      <c r="F6" s="120">
        <v>0</v>
      </c>
      <c r="G6" s="121">
        <v>0</v>
      </c>
      <c r="H6" s="121">
        <v>0</v>
      </c>
      <c r="I6" s="120">
        <v>0</v>
      </c>
      <c r="J6" s="121">
        <v>0</v>
      </c>
      <c r="K6" s="121">
        <v>0</v>
      </c>
      <c r="AF6" s="123"/>
    </row>
    <row r="7" spans="1:32" ht="11.25" customHeight="1">
      <c r="A7" s="119" t="s">
        <v>114</v>
      </c>
      <c r="B7" s="119" t="s">
        <v>115</v>
      </c>
      <c r="C7" s="120">
        <v>3162</v>
      </c>
      <c r="D7" s="121">
        <v>11811.8</v>
      </c>
      <c r="E7" s="122">
        <v>3735.5</v>
      </c>
      <c r="F7" s="120">
        <v>0</v>
      </c>
      <c r="G7" s="121">
        <v>0</v>
      </c>
      <c r="H7" s="121">
        <v>0</v>
      </c>
      <c r="I7" s="120">
        <v>0</v>
      </c>
      <c r="J7" s="121">
        <v>0</v>
      </c>
      <c r="K7" s="121">
        <v>0</v>
      </c>
      <c r="AF7" s="123"/>
    </row>
    <row r="8" spans="1:32" ht="11.25" customHeight="1">
      <c r="A8" s="119" t="s">
        <v>116</v>
      </c>
      <c r="B8" s="119" t="s">
        <v>117</v>
      </c>
      <c r="C8" s="120">
        <v>3483</v>
      </c>
      <c r="D8" s="121">
        <v>12237.4</v>
      </c>
      <c r="E8" s="122">
        <v>3513.5</v>
      </c>
      <c r="F8" s="120">
        <v>4</v>
      </c>
      <c r="G8" s="121">
        <v>3.1</v>
      </c>
      <c r="H8" s="121">
        <v>784.9</v>
      </c>
      <c r="I8" s="120">
        <v>0</v>
      </c>
      <c r="J8" s="121">
        <v>0</v>
      </c>
      <c r="K8" s="121">
        <v>0</v>
      </c>
      <c r="AF8" s="123"/>
    </row>
    <row r="9" spans="1:32" ht="11.25" customHeight="1">
      <c r="A9" s="119" t="s">
        <v>118</v>
      </c>
      <c r="B9" s="119" t="s">
        <v>119</v>
      </c>
      <c r="C9" s="120">
        <v>5627</v>
      </c>
      <c r="D9" s="121">
        <v>20387.900000000001</v>
      </c>
      <c r="E9" s="122">
        <v>3623.2</v>
      </c>
      <c r="F9" s="120">
        <v>6</v>
      </c>
      <c r="G9" s="121">
        <v>3.1</v>
      </c>
      <c r="H9" s="121">
        <v>523.29999999999995</v>
      </c>
      <c r="I9" s="120">
        <v>0</v>
      </c>
      <c r="J9" s="121">
        <v>0</v>
      </c>
      <c r="K9" s="121">
        <v>0</v>
      </c>
      <c r="AF9" s="123"/>
    </row>
    <row r="10" spans="1:32" ht="11.25" customHeight="1">
      <c r="A10" s="119" t="s">
        <v>120</v>
      </c>
      <c r="B10" s="119" t="s">
        <v>121</v>
      </c>
      <c r="C10" s="120">
        <v>3480</v>
      </c>
      <c r="D10" s="121">
        <v>13319</v>
      </c>
      <c r="E10" s="122">
        <v>3827.3</v>
      </c>
      <c r="F10" s="120">
        <v>0</v>
      </c>
      <c r="G10" s="121">
        <v>0</v>
      </c>
      <c r="H10" s="121">
        <v>0</v>
      </c>
      <c r="I10" s="120">
        <v>0</v>
      </c>
      <c r="J10" s="121">
        <v>0</v>
      </c>
      <c r="K10" s="121">
        <v>0</v>
      </c>
      <c r="AF10" s="123"/>
    </row>
    <row r="11" spans="1:32" ht="11.25" customHeight="1">
      <c r="A11" s="119" t="s">
        <v>122</v>
      </c>
      <c r="B11" s="119" t="s">
        <v>123</v>
      </c>
      <c r="C11" s="120">
        <v>5199</v>
      </c>
      <c r="D11" s="121">
        <v>18913.2</v>
      </c>
      <c r="E11" s="122">
        <v>3637.9</v>
      </c>
      <c r="F11" s="120">
        <v>0</v>
      </c>
      <c r="G11" s="121">
        <v>0</v>
      </c>
      <c r="H11" s="121">
        <v>0</v>
      </c>
      <c r="I11" s="120">
        <v>0</v>
      </c>
      <c r="J11" s="121">
        <v>0</v>
      </c>
      <c r="K11" s="121">
        <v>0</v>
      </c>
      <c r="AF11" s="123"/>
    </row>
    <row r="12" spans="1:32" ht="11.25" customHeight="1">
      <c r="A12" s="119" t="s">
        <v>124</v>
      </c>
      <c r="B12" s="119" t="s">
        <v>125</v>
      </c>
      <c r="C12" s="120">
        <v>7868</v>
      </c>
      <c r="D12" s="121">
        <v>29244.2</v>
      </c>
      <c r="E12" s="122">
        <v>3716.8</v>
      </c>
      <c r="F12" s="120">
        <v>0</v>
      </c>
      <c r="G12" s="121">
        <v>0</v>
      </c>
      <c r="H12" s="121">
        <v>0</v>
      </c>
      <c r="I12" s="120">
        <v>0</v>
      </c>
      <c r="J12" s="121">
        <v>0</v>
      </c>
      <c r="K12" s="121">
        <v>0</v>
      </c>
      <c r="AF12" s="123"/>
    </row>
    <row r="13" spans="1:32" ht="11.25" customHeight="1">
      <c r="A13" s="124" t="s">
        <v>126</v>
      </c>
      <c r="B13" s="125"/>
      <c r="C13" s="120">
        <v>54178</v>
      </c>
      <c r="D13" s="121">
        <v>217563.5</v>
      </c>
      <c r="E13" s="122">
        <v>4015.7</v>
      </c>
      <c r="F13" s="120">
        <v>10</v>
      </c>
      <c r="G13" s="121">
        <v>6.3</v>
      </c>
      <c r="H13" s="121">
        <v>627.9</v>
      </c>
      <c r="I13" s="120">
        <v>0</v>
      </c>
      <c r="J13" s="121">
        <v>0</v>
      </c>
      <c r="K13" s="121">
        <v>0</v>
      </c>
    </row>
    <row r="15" spans="1:32" ht="21" customHeight="1">
      <c r="A15" s="110" t="s">
        <v>104</v>
      </c>
      <c r="B15" s="110" t="s">
        <v>105</v>
      </c>
      <c r="C15" s="113" t="s">
        <v>46</v>
      </c>
      <c r="D15" s="114"/>
      <c r="E15" s="114"/>
      <c r="F15" s="113" t="s">
        <v>48</v>
      </c>
      <c r="G15" s="114"/>
      <c r="H15" s="114"/>
      <c r="I15" s="113" t="s">
        <v>50</v>
      </c>
      <c r="J15" s="114"/>
      <c r="K15" s="115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</row>
    <row r="16" spans="1:32" ht="12.75" customHeight="1">
      <c r="A16" s="112"/>
      <c r="B16" s="112"/>
      <c r="C16" s="110" t="s">
        <v>107</v>
      </c>
      <c r="D16" s="110" t="s">
        <v>108</v>
      </c>
      <c r="E16" s="110" t="s">
        <v>109</v>
      </c>
      <c r="F16" s="110" t="s">
        <v>107</v>
      </c>
      <c r="G16" s="110" t="s">
        <v>108</v>
      </c>
      <c r="H16" s="110" t="s">
        <v>109</v>
      </c>
      <c r="I16" s="110" t="s">
        <v>107</v>
      </c>
      <c r="J16" s="110" t="s">
        <v>108</v>
      </c>
      <c r="K16" s="110" t="s">
        <v>109</v>
      </c>
    </row>
    <row r="17" spans="1:28" ht="43.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28" ht="11.25" customHeight="1">
      <c r="A18" s="119" t="s">
        <v>110</v>
      </c>
      <c r="B18" s="119" t="s">
        <v>111</v>
      </c>
      <c r="C18" s="120">
        <v>20</v>
      </c>
      <c r="D18" s="121">
        <v>21</v>
      </c>
      <c r="E18" s="121">
        <v>1048.2</v>
      </c>
      <c r="F18" s="120">
        <v>4</v>
      </c>
      <c r="G18" s="121">
        <v>4.7</v>
      </c>
      <c r="H18" s="121">
        <v>1170.3</v>
      </c>
      <c r="I18" s="120">
        <v>58</v>
      </c>
      <c r="J18" s="121">
        <v>73</v>
      </c>
      <c r="K18" s="121">
        <v>1259.3</v>
      </c>
    </row>
    <row r="19" spans="1:28" ht="11.25" customHeight="1">
      <c r="A19" s="119" t="s">
        <v>112</v>
      </c>
      <c r="B19" s="119" t="s">
        <v>113</v>
      </c>
      <c r="C19" s="120">
        <v>3</v>
      </c>
      <c r="D19" s="121">
        <v>3.1</v>
      </c>
      <c r="E19" s="121">
        <v>1046.5</v>
      </c>
      <c r="F19" s="120">
        <v>0</v>
      </c>
      <c r="G19" s="121">
        <v>0</v>
      </c>
      <c r="H19" s="121">
        <v>0</v>
      </c>
      <c r="I19" s="120">
        <v>12</v>
      </c>
      <c r="J19" s="121">
        <v>15.1</v>
      </c>
      <c r="K19" s="121">
        <v>1259.7</v>
      </c>
    </row>
    <row r="20" spans="1:28" ht="11.25" customHeight="1">
      <c r="A20" s="119" t="s">
        <v>114</v>
      </c>
      <c r="B20" s="119" t="s">
        <v>115</v>
      </c>
      <c r="C20" s="120">
        <v>0</v>
      </c>
      <c r="D20" s="121">
        <v>0</v>
      </c>
      <c r="E20" s="121">
        <v>0</v>
      </c>
      <c r="F20" s="120">
        <v>2</v>
      </c>
      <c r="G20" s="121">
        <v>2.2999999999999998</v>
      </c>
      <c r="H20" s="121">
        <v>1150</v>
      </c>
      <c r="I20" s="120">
        <v>10</v>
      </c>
      <c r="J20" s="121">
        <v>12.6</v>
      </c>
      <c r="K20" s="121">
        <v>1259.5999999999999</v>
      </c>
    </row>
    <row r="21" spans="1:28" ht="11.25" customHeight="1">
      <c r="A21" s="119" t="s">
        <v>116</v>
      </c>
      <c r="B21" s="119" t="s">
        <v>117</v>
      </c>
      <c r="C21" s="120">
        <v>0</v>
      </c>
      <c r="D21" s="121">
        <v>0</v>
      </c>
      <c r="E21" s="121">
        <v>0</v>
      </c>
      <c r="F21" s="120">
        <v>0</v>
      </c>
      <c r="G21" s="121">
        <v>0</v>
      </c>
      <c r="H21" s="121">
        <v>0</v>
      </c>
      <c r="I21" s="120">
        <v>12</v>
      </c>
      <c r="J21" s="121">
        <v>15.1</v>
      </c>
      <c r="K21" s="121">
        <v>1258.3</v>
      </c>
    </row>
    <row r="22" spans="1:28" ht="11.25" customHeight="1">
      <c r="A22" s="119" t="s">
        <v>118</v>
      </c>
      <c r="B22" s="119" t="s">
        <v>119</v>
      </c>
      <c r="C22" s="120">
        <v>15</v>
      </c>
      <c r="D22" s="121">
        <v>15.7</v>
      </c>
      <c r="E22" s="121">
        <v>1046.5</v>
      </c>
      <c r="F22" s="120">
        <v>0</v>
      </c>
      <c r="G22" s="121">
        <v>0</v>
      </c>
      <c r="H22" s="121">
        <v>0</v>
      </c>
      <c r="I22" s="120">
        <v>21</v>
      </c>
      <c r="J22" s="121">
        <v>26.5</v>
      </c>
      <c r="K22" s="121">
        <v>1259.5999999999999</v>
      </c>
    </row>
    <row r="23" spans="1:28" ht="11.25" customHeight="1">
      <c r="A23" s="119" t="s">
        <v>120</v>
      </c>
      <c r="B23" s="119" t="s">
        <v>121</v>
      </c>
      <c r="C23" s="120">
        <v>3</v>
      </c>
      <c r="D23" s="121">
        <v>3.1</v>
      </c>
      <c r="E23" s="121">
        <v>1046.5</v>
      </c>
      <c r="F23" s="120">
        <v>0</v>
      </c>
      <c r="G23" s="121">
        <v>0</v>
      </c>
      <c r="H23" s="121">
        <v>0</v>
      </c>
      <c r="I23" s="120">
        <v>17</v>
      </c>
      <c r="J23" s="121">
        <v>21.4</v>
      </c>
      <c r="K23" s="121">
        <v>1259.3</v>
      </c>
    </row>
    <row r="24" spans="1:28" ht="11.25" customHeight="1">
      <c r="A24" s="119" t="s">
        <v>122</v>
      </c>
      <c r="B24" s="119" t="s">
        <v>123</v>
      </c>
      <c r="C24" s="120">
        <v>12</v>
      </c>
      <c r="D24" s="121">
        <v>12.6</v>
      </c>
      <c r="E24" s="121">
        <v>1046.5</v>
      </c>
      <c r="F24" s="120">
        <v>0</v>
      </c>
      <c r="G24" s="121">
        <v>0</v>
      </c>
      <c r="H24" s="121">
        <v>0</v>
      </c>
      <c r="I24" s="120">
        <v>30</v>
      </c>
      <c r="J24" s="121">
        <v>37.799999999999997</v>
      </c>
      <c r="K24" s="121">
        <v>1259.4000000000001</v>
      </c>
    </row>
    <row r="25" spans="1:28" ht="11.25" customHeight="1">
      <c r="A25" s="119" t="s">
        <v>124</v>
      </c>
      <c r="B25" s="119" t="s">
        <v>125</v>
      </c>
      <c r="C25" s="120">
        <v>4</v>
      </c>
      <c r="D25" s="121">
        <v>4.2</v>
      </c>
      <c r="E25" s="121">
        <v>1046.5</v>
      </c>
      <c r="F25" s="120">
        <v>0</v>
      </c>
      <c r="G25" s="121">
        <v>0</v>
      </c>
      <c r="H25" s="121">
        <v>0</v>
      </c>
      <c r="I25" s="120">
        <v>33</v>
      </c>
      <c r="J25" s="121">
        <v>41.5</v>
      </c>
      <c r="K25" s="121">
        <v>1259</v>
      </c>
    </row>
    <row r="26" spans="1:28" ht="11.25" customHeight="1">
      <c r="A26" s="124" t="s">
        <v>126</v>
      </c>
      <c r="B26" s="125"/>
      <c r="C26" s="120">
        <v>57</v>
      </c>
      <c r="D26" s="121">
        <v>59.7</v>
      </c>
      <c r="E26" s="121">
        <v>1047.0999999999999</v>
      </c>
      <c r="F26" s="120">
        <v>6</v>
      </c>
      <c r="G26" s="121">
        <v>7</v>
      </c>
      <c r="H26" s="121">
        <v>1163.5</v>
      </c>
      <c r="I26" s="120">
        <v>193</v>
      </c>
      <c r="J26" s="121">
        <v>243</v>
      </c>
      <c r="K26" s="121">
        <v>1259.3</v>
      </c>
    </row>
    <row r="28" spans="1:28" ht="20.25" customHeight="1">
      <c r="A28" s="110" t="s">
        <v>104</v>
      </c>
      <c r="B28" s="110" t="s">
        <v>105</v>
      </c>
      <c r="C28" s="113" t="s">
        <v>52</v>
      </c>
      <c r="D28" s="114"/>
      <c r="E28" s="114"/>
      <c r="F28" s="113" t="s">
        <v>54</v>
      </c>
      <c r="G28" s="114"/>
      <c r="H28" s="114"/>
      <c r="I28" s="113" t="s">
        <v>56</v>
      </c>
      <c r="J28" s="114"/>
      <c r="K28" s="115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</row>
    <row r="29" spans="1:28" ht="12.75" customHeight="1">
      <c r="A29" s="112"/>
      <c r="B29" s="112"/>
      <c r="C29" s="110" t="s">
        <v>107</v>
      </c>
      <c r="D29" s="110" t="s">
        <v>108</v>
      </c>
      <c r="E29" s="110" t="s">
        <v>109</v>
      </c>
      <c r="F29" s="110" t="s">
        <v>107</v>
      </c>
      <c r="G29" s="110" t="s">
        <v>108</v>
      </c>
      <c r="H29" s="110" t="s">
        <v>109</v>
      </c>
      <c r="I29" s="110" t="s">
        <v>107</v>
      </c>
      <c r="J29" s="110" t="s">
        <v>108</v>
      </c>
      <c r="K29" s="110" t="s">
        <v>109</v>
      </c>
    </row>
    <row r="30" spans="1:28" ht="43.5" customHeight="1">
      <c r="A30" s="111"/>
      <c r="B30" s="111"/>
      <c r="C30" s="111"/>
      <c r="D30" s="111"/>
      <c r="E30" s="111"/>
      <c r="F30" s="111"/>
      <c r="G30" s="111"/>
      <c r="H30" s="111"/>
      <c r="I30" s="111"/>
      <c r="J30" s="111"/>
      <c r="K30" s="111"/>
    </row>
    <row r="31" spans="1:28" ht="11.25" customHeight="1">
      <c r="A31" s="119" t="s">
        <v>110</v>
      </c>
      <c r="B31" s="119" t="s">
        <v>111</v>
      </c>
      <c r="C31" s="120">
        <v>7</v>
      </c>
      <c r="D31" s="121">
        <v>9.4</v>
      </c>
      <c r="E31" s="121">
        <v>1343.9</v>
      </c>
      <c r="F31" s="120">
        <v>7</v>
      </c>
      <c r="G31" s="121">
        <v>10.1</v>
      </c>
      <c r="H31" s="121">
        <v>1444</v>
      </c>
      <c r="I31" s="120">
        <v>4</v>
      </c>
      <c r="J31" s="121">
        <v>6.8</v>
      </c>
      <c r="K31" s="121">
        <v>1706.2</v>
      </c>
    </row>
    <row r="32" spans="1:28" ht="11.25" customHeight="1">
      <c r="A32" s="119" t="s">
        <v>112</v>
      </c>
      <c r="B32" s="119" t="s">
        <v>113</v>
      </c>
      <c r="C32" s="120">
        <v>0</v>
      </c>
      <c r="D32" s="121">
        <v>0</v>
      </c>
      <c r="E32" s="121">
        <v>0</v>
      </c>
      <c r="F32" s="120">
        <v>0</v>
      </c>
      <c r="G32" s="121">
        <v>0</v>
      </c>
      <c r="H32" s="121">
        <v>0</v>
      </c>
      <c r="I32" s="120">
        <v>7</v>
      </c>
      <c r="J32" s="121">
        <v>12</v>
      </c>
      <c r="K32" s="121">
        <v>1711.2</v>
      </c>
    </row>
    <row r="33" spans="1:28" ht="11.25" customHeight="1">
      <c r="A33" s="119" t="s">
        <v>114</v>
      </c>
      <c r="B33" s="119" t="s">
        <v>115</v>
      </c>
      <c r="C33" s="120">
        <v>0</v>
      </c>
      <c r="D33" s="121">
        <v>0</v>
      </c>
      <c r="E33" s="121">
        <v>0</v>
      </c>
      <c r="F33" s="120">
        <v>0</v>
      </c>
      <c r="G33" s="121">
        <v>0</v>
      </c>
      <c r="H33" s="121">
        <v>0</v>
      </c>
      <c r="I33" s="120">
        <v>1</v>
      </c>
      <c r="J33" s="121">
        <v>1.8</v>
      </c>
      <c r="K33" s="121">
        <v>1828.6</v>
      </c>
    </row>
    <row r="34" spans="1:28" ht="11.25" customHeight="1">
      <c r="A34" s="119" t="s">
        <v>116</v>
      </c>
      <c r="B34" s="119" t="s">
        <v>117</v>
      </c>
      <c r="C34" s="120">
        <v>1</v>
      </c>
      <c r="D34" s="121">
        <v>1.3</v>
      </c>
      <c r="E34" s="121">
        <v>1305.8</v>
      </c>
      <c r="F34" s="120">
        <v>0</v>
      </c>
      <c r="G34" s="121">
        <v>0</v>
      </c>
      <c r="H34" s="121">
        <v>0</v>
      </c>
      <c r="I34" s="120">
        <v>2</v>
      </c>
      <c r="J34" s="121">
        <v>3</v>
      </c>
      <c r="K34" s="121">
        <v>1504</v>
      </c>
    </row>
    <row r="35" spans="1:28" ht="11.25" customHeight="1">
      <c r="A35" s="119" t="s">
        <v>118</v>
      </c>
      <c r="B35" s="119" t="s">
        <v>119</v>
      </c>
      <c r="C35" s="120">
        <v>4</v>
      </c>
      <c r="D35" s="121">
        <v>5.3</v>
      </c>
      <c r="E35" s="121">
        <v>1337.2</v>
      </c>
      <c r="F35" s="120">
        <v>0</v>
      </c>
      <c r="G35" s="121">
        <v>0</v>
      </c>
      <c r="H35" s="121">
        <v>0</v>
      </c>
      <c r="I35" s="120">
        <v>2</v>
      </c>
      <c r="J35" s="121">
        <v>3.2</v>
      </c>
      <c r="K35" s="121">
        <v>1582.6</v>
      </c>
    </row>
    <row r="36" spans="1:28" ht="11.25" customHeight="1">
      <c r="A36" s="119" t="s">
        <v>120</v>
      </c>
      <c r="B36" s="119" t="s">
        <v>121</v>
      </c>
      <c r="C36" s="120">
        <v>2</v>
      </c>
      <c r="D36" s="121">
        <v>2.7</v>
      </c>
      <c r="E36" s="121">
        <v>1334.1</v>
      </c>
      <c r="F36" s="120">
        <v>3</v>
      </c>
      <c r="G36" s="121">
        <v>4.4000000000000004</v>
      </c>
      <c r="H36" s="121">
        <v>1469.4</v>
      </c>
      <c r="I36" s="120">
        <v>2</v>
      </c>
      <c r="J36" s="121">
        <v>3.3</v>
      </c>
      <c r="K36" s="121">
        <v>1639.7</v>
      </c>
    </row>
    <row r="37" spans="1:28" ht="11.25" customHeight="1">
      <c r="A37" s="119" t="s">
        <v>122</v>
      </c>
      <c r="B37" s="119" t="s">
        <v>123</v>
      </c>
      <c r="C37" s="120">
        <v>1</v>
      </c>
      <c r="D37" s="121">
        <v>1.3</v>
      </c>
      <c r="E37" s="121">
        <v>1305.8</v>
      </c>
      <c r="F37" s="120">
        <v>0</v>
      </c>
      <c r="G37" s="121">
        <v>0</v>
      </c>
      <c r="H37" s="121">
        <v>0</v>
      </c>
      <c r="I37" s="120">
        <v>2</v>
      </c>
      <c r="J37" s="121">
        <v>3.2</v>
      </c>
      <c r="K37" s="121">
        <v>1613.3</v>
      </c>
    </row>
    <row r="38" spans="1:28" ht="11.25" customHeight="1">
      <c r="A38" s="119" t="s">
        <v>124</v>
      </c>
      <c r="B38" s="119" t="s">
        <v>125</v>
      </c>
      <c r="C38" s="120">
        <v>2</v>
      </c>
      <c r="D38" s="121">
        <v>2.6</v>
      </c>
      <c r="E38" s="121">
        <v>1313</v>
      </c>
      <c r="F38" s="120">
        <v>0</v>
      </c>
      <c r="G38" s="121">
        <v>0</v>
      </c>
      <c r="H38" s="121">
        <v>0</v>
      </c>
      <c r="I38" s="120">
        <v>1</v>
      </c>
      <c r="J38" s="121">
        <v>1.5</v>
      </c>
      <c r="K38" s="121">
        <v>1507.9</v>
      </c>
    </row>
    <row r="39" spans="1:28" ht="11.25" customHeight="1">
      <c r="A39" s="124" t="s">
        <v>126</v>
      </c>
      <c r="B39" s="125"/>
      <c r="C39" s="120">
        <v>17</v>
      </c>
      <c r="D39" s="121">
        <v>22.7</v>
      </c>
      <c r="E39" s="121">
        <v>1333</v>
      </c>
      <c r="F39" s="120">
        <v>10</v>
      </c>
      <c r="G39" s="121">
        <v>14.5</v>
      </c>
      <c r="H39" s="121">
        <v>1451.6</v>
      </c>
      <c r="I39" s="120">
        <v>21</v>
      </c>
      <c r="J39" s="121">
        <v>34.799999999999997</v>
      </c>
      <c r="K39" s="121">
        <v>1658.1</v>
      </c>
    </row>
    <row r="41" spans="1:28" ht="21" customHeight="1">
      <c r="A41" s="110" t="s">
        <v>104</v>
      </c>
      <c r="B41" s="110" t="s">
        <v>105</v>
      </c>
      <c r="C41" s="113" t="s">
        <v>58</v>
      </c>
      <c r="D41" s="114"/>
      <c r="E41" s="114"/>
      <c r="F41" s="113" t="s">
        <v>60</v>
      </c>
      <c r="G41" s="114"/>
      <c r="H41" s="114"/>
      <c r="I41" s="113" t="s">
        <v>62</v>
      </c>
      <c r="J41" s="114"/>
      <c r="K41" s="115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</row>
    <row r="42" spans="1:28" ht="12.75" customHeight="1">
      <c r="A42" s="112"/>
      <c r="B42" s="112"/>
      <c r="C42" s="110" t="s">
        <v>107</v>
      </c>
      <c r="D42" s="110" t="s">
        <v>108</v>
      </c>
      <c r="E42" s="110" t="s">
        <v>109</v>
      </c>
      <c r="F42" s="110" t="s">
        <v>107</v>
      </c>
      <c r="G42" s="110" t="s">
        <v>108</v>
      </c>
      <c r="H42" s="110" t="s">
        <v>109</v>
      </c>
      <c r="I42" s="110" t="s">
        <v>107</v>
      </c>
      <c r="J42" s="110" t="s">
        <v>108</v>
      </c>
      <c r="K42" s="110" t="s">
        <v>109</v>
      </c>
    </row>
    <row r="43" spans="1:28" ht="40.5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</row>
    <row r="44" spans="1:28" ht="11.25" customHeight="1">
      <c r="A44" s="119" t="s">
        <v>110</v>
      </c>
      <c r="B44" s="119" t="s">
        <v>111</v>
      </c>
      <c r="C44" s="120">
        <v>10481</v>
      </c>
      <c r="D44" s="121">
        <v>27298.400000000001</v>
      </c>
      <c r="E44" s="121">
        <v>2604.6</v>
      </c>
      <c r="F44" s="120">
        <v>3595</v>
      </c>
      <c r="G44" s="121">
        <v>12515.1</v>
      </c>
      <c r="H44" s="121">
        <v>3481.2</v>
      </c>
      <c r="I44" s="120">
        <v>2737</v>
      </c>
      <c r="J44" s="121">
        <v>12250.1</v>
      </c>
      <c r="K44" s="121">
        <v>4475.7</v>
      </c>
    </row>
    <row r="45" spans="1:28" ht="11.25" customHeight="1">
      <c r="A45" s="119" t="s">
        <v>112</v>
      </c>
      <c r="B45" s="119" t="s">
        <v>113</v>
      </c>
      <c r="C45" s="120">
        <v>1260</v>
      </c>
      <c r="D45" s="121">
        <v>3317.9</v>
      </c>
      <c r="E45" s="121">
        <v>2633.2</v>
      </c>
      <c r="F45" s="120">
        <v>315</v>
      </c>
      <c r="G45" s="121">
        <v>1097.5</v>
      </c>
      <c r="H45" s="121">
        <v>3484</v>
      </c>
      <c r="I45" s="120">
        <v>254</v>
      </c>
      <c r="J45" s="121">
        <v>1140.5</v>
      </c>
      <c r="K45" s="121">
        <v>4490</v>
      </c>
    </row>
    <row r="46" spans="1:28" ht="11.25" customHeight="1">
      <c r="A46" s="119" t="s">
        <v>114</v>
      </c>
      <c r="B46" s="119" t="s">
        <v>115</v>
      </c>
      <c r="C46" s="120">
        <v>1812</v>
      </c>
      <c r="D46" s="121">
        <v>4683.1000000000004</v>
      </c>
      <c r="E46" s="121">
        <v>2584.5</v>
      </c>
      <c r="F46" s="120">
        <v>444</v>
      </c>
      <c r="G46" s="121">
        <v>1541.4</v>
      </c>
      <c r="H46" s="121">
        <v>3471.6</v>
      </c>
      <c r="I46" s="120">
        <v>312</v>
      </c>
      <c r="J46" s="121">
        <v>1404.2</v>
      </c>
      <c r="K46" s="121">
        <v>4500.5</v>
      </c>
    </row>
    <row r="47" spans="1:28" ht="11.25" customHeight="1">
      <c r="A47" s="119" t="s">
        <v>116</v>
      </c>
      <c r="B47" s="119" t="s">
        <v>117</v>
      </c>
      <c r="C47" s="120">
        <v>2236</v>
      </c>
      <c r="D47" s="121">
        <v>5846.2</v>
      </c>
      <c r="E47" s="121">
        <v>2614.6</v>
      </c>
      <c r="F47" s="120">
        <v>424</v>
      </c>
      <c r="G47" s="121">
        <v>1473.8</v>
      </c>
      <c r="H47" s="121">
        <v>3476.1</v>
      </c>
      <c r="I47" s="120">
        <v>310</v>
      </c>
      <c r="J47" s="121">
        <v>1383.6</v>
      </c>
      <c r="K47" s="121">
        <v>4463.2</v>
      </c>
    </row>
    <row r="48" spans="1:28" ht="11.25" customHeight="1">
      <c r="A48" s="119" t="s">
        <v>118</v>
      </c>
      <c r="B48" s="119" t="s">
        <v>119</v>
      </c>
      <c r="C48" s="120">
        <v>3369</v>
      </c>
      <c r="D48" s="121">
        <v>8796.4</v>
      </c>
      <c r="E48" s="121">
        <v>2611</v>
      </c>
      <c r="F48" s="120">
        <v>739</v>
      </c>
      <c r="G48" s="121">
        <v>2555.3000000000002</v>
      </c>
      <c r="H48" s="121">
        <v>3457.7</v>
      </c>
      <c r="I48" s="120">
        <v>568</v>
      </c>
      <c r="J48" s="121">
        <v>2535.5</v>
      </c>
      <c r="K48" s="121">
        <v>4464</v>
      </c>
    </row>
    <row r="49" spans="1:28" ht="11.25" customHeight="1">
      <c r="A49" s="119" t="s">
        <v>120</v>
      </c>
      <c r="B49" s="119" t="s">
        <v>121</v>
      </c>
      <c r="C49" s="120">
        <v>1950</v>
      </c>
      <c r="D49" s="121">
        <v>5058.8999999999996</v>
      </c>
      <c r="E49" s="121">
        <v>2594.3000000000002</v>
      </c>
      <c r="F49" s="120">
        <v>453</v>
      </c>
      <c r="G49" s="121">
        <v>1564.9</v>
      </c>
      <c r="H49" s="121">
        <v>3454.5</v>
      </c>
      <c r="I49" s="120">
        <v>385</v>
      </c>
      <c r="J49" s="121">
        <v>1714.4</v>
      </c>
      <c r="K49" s="121">
        <v>4452.8999999999996</v>
      </c>
    </row>
    <row r="50" spans="1:28" ht="11.25" customHeight="1">
      <c r="A50" s="119" t="s">
        <v>122</v>
      </c>
      <c r="B50" s="119" t="s">
        <v>123</v>
      </c>
      <c r="C50" s="120">
        <v>3228</v>
      </c>
      <c r="D50" s="121">
        <v>8363</v>
      </c>
      <c r="E50" s="121">
        <v>2590.8000000000002</v>
      </c>
      <c r="F50" s="120">
        <v>628</v>
      </c>
      <c r="G50" s="121">
        <v>2179.4</v>
      </c>
      <c r="H50" s="121">
        <v>3470.3</v>
      </c>
      <c r="I50" s="120">
        <v>440</v>
      </c>
      <c r="J50" s="121">
        <v>1974.7</v>
      </c>
      <c r="K50" s="121">
        <v>4488.1000000000004</v>
      </c>
    </row>
    <row r="51" spans="1:28" ht="11.25" customHeight="1">
      <c r="A51" s="119" t="s">
        <v>124</v>
      </c>
      <c r="B51" s="119" t="s">
        <v>125</v>
      </c>
      <c r="C51" s="120">
        <v>4680</v>
      </c>
      <c r="D51" s="121">
        <v>11995.7</v>
      </c>
      <c r="E51" s="121">
        <v>2563.1999999999998</v>
      </c>
      <c r="F51" s="120">
        <v>929</v>
      </c>
      <c r="G51" s="121">
        <v>3222.2</v>
      </c>
      <c r="H51" s="121">
        <v>3468.5</v>
      </c>
      <c r="I51" s="120">
        <v>728</v>
      </c>
      <c r="J51" s="121">
        <v>3264.4</v>
      </c>
      <c r="K51" s="121">
        <v>4484.1000000000004</v>
      </c>
    </row>
    <row r="52" spans="1:28" ht="11.25" customHeight="1">
      <c r="A52" s="124" t="s">
        <v>126</v>
      </c>
      <c r="B52" s="125"/>
      <c r="C52" s="120">
        <v>29016</v>
      </c>
      <c r="D52" s="121">
        <v>75359.600000000006</v>
      </c>
      <c r="E52" s="121">
        <v>2597.1999999999998</v>
      </c>
      <c r="F52" s="120">
        <v>7527</v>
      </c>
      <c r="G52" s="121">
        <v>26149.5</v>
      </c>
      <c r="H52" s="121">
        <v>3474.1</v>
      </c>
      <c r="I52" s="120">
        <v>5734</v>
      </c>
      <c r="J52" s="121">
        <v>25667.4</v>
      </c>
      <c r="K52" s="121">
        <v>4476.3</v>
      </c>
    </row>
    <row r="54" spans="1:28" ht="19.5" customHeight="1">
      <c r="A54" s="110" t="s">
        <v>104</v>
      </c>
      <c r="B54" s="110" t="s">
        <v>105</v>
      </c>
      <c r="C54" s="113" t="s">
        <v>64</v>
      </c>
      <c r="D54" s="114"/>
      <c r="E54" s="114"/>
      <c r="F54" s="113" t="s">
        <v>66</v>
      </c>
      <c r="G54" s="114"/>
      <c r="H54" s="115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</row>
    <row r="55" spans="1:28" ht="12.75" customHeight="1">
      <c r="A55" s="112"/>
      <c r="B55" s="112"/>
      <c r="C55" s="110" t="s">
        <v>107</v>
      </c>
      <c r="D55" s="110" t="s">
        <v>108</v>
      </c>
      <c r="E55" s="110" t="s">
        <v>109</v>
      </c>
      <c r="F55" s="110" t="s">
        <v>107</v>
      </c>
      <c r="G55" s="110" t="s">
        <v>108</v>
      </c>
      <c r="H55" s="110" t="s">
        <v>109</v>
      </c>
    </row>
    <row r="56" spans="1:28" ht="48" customHeight="1">
      <c r="A56" s="111"/>
      <c r="B56" s="111"/>
      <c r="C56" s="111"/>
      <c r="D56" s="111"/>
      <c r="E56" s="111"/>
      <c r="F56" s="111"/>
      <c r="G56" s="111"/>
      <c r="H56" s="111"/>
    </row>
    <row r="57" spans="1:28" ht="11.25" customHeight="1">
      <c r="A57" s="119" t="s">
        <v>110</v>
      </c>
      <c r="B57" s="119" t="s">
        <v>111</v>
      </c>
      <c r="C57" s="120">
        <v>4903</v>
      </c>
      <c r="D57" s="121">
        <v>32904.800000000003</v>
      </c>
      <c r="E57" s="121">
        <v>6711.2</v>
      </c>
      <c r="F57" s="120">
        <v>1254</v>
      </c>
      <c r="G57" s="121">
        <v>17879.900000000001</v>
      </c>
      <c r="H57" s="121">
        <v>14258.3</v>
      </c>
    </row>
    <row r="58" spans="1:28" ht="11.25" customHeight="1">
      <c r="A58" s="119" t="s">
        <v>112</v>
      </c>
      <c r="B58" s="119" t="s">
        <v>113</v>
      </c>
      <c r="C58" s="120">
        <v>403</v>
      </c>
      <c r="D58" s="121">
        <v>2602.8000000000002</v>
      </c>
      <c r="E58" s="121">
        <v>6458.4</v>
      </c>
      <c r="F58" s="120">
        <v>35</v>
      </c>
      <c r="G58" s="121">
        <v>487.9</v>
      </c>
      <c r="H58" s="121">
        <v>13940.7</v>
      </c>
    </row>
    <row r="59" spans="1:28" ht="11.25" customHeight="1">
      <c r="A59" s="119" t="s">
        <v>114</v>
      </c>
      <c r="B59" s="119" t="s">
        <v>115</v>
      </c>
      <c r="C59" s="120">
        <v>519</v>
      </c>
      <c r="D59" s="121">
        <v>3366.7</v>
      </c>
      <c r="E59" s="121">
        <v>6487</v>
      </c>
      <c r="F59" s="120">
        <v>62</v>
      </c>
      <c r="G59" s="121">
        <v>799.6</v>
      </c>
      <c r="H59" s="121">
        <v>12897.4</v>
      </c>
    </row>
    <row r="60" spans="1:28" ht="11.25" customHeight="1">
      <c r="A60" s="119" t="s">
        <v>116</v>
      </c>
      <c r="B60" s="119" t="s">
        <v>117</v>
      </c>
      <c r="C60" s="120">
        <v>446</v>
      </c>
      <c r="D60" s="121">
        <v>2898.9</v>
      </c>
      <c r="E60" s="121">
        <v>6499.9</v>
      </c>
      <c r="F60" s="120">
        <v>48</v>
      </c>
      <c r="G60" s="121">
        <v>612.29999999999995</v>
      </c>
      <c r="H60" s="121">
        <v>12755.2</v>
      </c>
    </row>
    <row r="61" spans="1:28" ht="11.25" customHeight="1">
      <c r="A61" s="119" t="s">
        <v>118</v>
      </c>
      <c r="B61" s="119" t="s">
        <v>119</v>
      </c>
      <c r="C61" s="120">
        <v>808</v>
      </c>
      <c r="D61" s="121">
        <v>5237.3999999999996</v>
      </c>
      <c r="E61" s="121">
        <v>6482</v>
      </c>
      <c r="F61" s="120">
        <v>95</v>
      </c>
      <c r="G61" s="121">
        <v>1209.5</v>
      </c>
      <c r="H61" s="121">
        <v>12732</v>
      </c>
    </row>
    <row r="62" spans="1:28" ht="11.25" customHeight="1">
      <c r="A62" s="119" t="s">
        <v>120</v>
      </c>
      <c r="B62" s="119" t="s">
        <v>121</v>
      </c>
      <c r="C62" s="120">
        <v>584</v>
      </c>
      <c r="D62" s="121">
        <v>3869.6</v>
      </c>
      <c r="E62" s="121">
        <v>6626</v>
      </c>
      <c r="F62" s="120">
        <v>81</v>
      </c>
      <c r="G62" s="121">
        <v>1076.3</v>
      </c>
      <c r="H62" s="121">
        <v>13287.6</v>
      </c>
    </row>
    <row r="63" spans="1:28" ht="11.25" customHeight="1">
      <c r="A63" s="119" t="s">
        <v>122</v>
      </c>
      <c r="B63" s="119" t="s">
        <v>123</v>
      </c>
      <c r="C63" s="120">
        <v>745</v>
      </c>
      <c r="D63" s="121">
        <v>4893.3999999999996</v>
      </c>
      <c r="E63" s="121">
        <v>6568.3</v>
      </c>
      <c r="F63" s="120">
        <v>113</v>
      </c>
      <c r="G63" s="121">
        <v>1447.9</v>
      </c>
      <c r="H63" s="121">
        <v>12812.9</v>
      </c>
    </row>
    <row r="64" spans="1:28" ht="11.25" customHeight="1">
      <c r="A64" s="119" t="s">
        <v>124</v>
      </c>
      <c r="B64" s="119" t="s">
        <v>125</v>
      </c>
      <c r="C64" s="120">
        <v>1344</v>
      </c>
      <c r="D64" s="121">
        <v>8692.6</v>
      </c>
      <c r="E64" s="121">
        <v>6467.7</v>
      </c>
      <c r="F64" s="120">
        <v>147</v>
      </c>
      <c r="G64" s="121">
        <v>2019.4</v>
      </c>
      <c r="H64" s="121">
        <v>13737.1</v>
      </c>
    </row>
    <row r="65" spans="1:8" ht="11.25" customHeight="1">
      <c r="A65" s="124" t="s">
        <v>126</v>
      </c>
      <c r="B65" s="125"/>
      <c r="C65" s="120">
        <v>9752</v>
      </c>
      <c r="D65" s="121">
        <v>64466.2</v>
      </c>
      <c r="E65" s="121">
        <v>6610.6</v>
      </c>
      <c r="F65" s="120">
        <v>1835</v>
      </c>
      <c r="G65" s="121">
        <v>25532.799999999999</v>
      </c>
      <c r="H65" s="121">
        <v>13914.3</v>
      </c>
    </row>
  </sheetData>
  <mergeCells count="72">
    <mergeCell ref="F55:F56"/>
    <mergeCell ref="G55:G56"/>
    <mergeCell ref="H55:H56"/>
    <mergeCell ref="A65:B65"/>
    <mergeCell ref="J42:J43"/>
    <mergeCell ref="K42:K43"/>
    <mergeCell ref="A52:B52"/>
    <mergeCell ref="A54:A56"/>
    <mergeCell ref="B54:B56"/>
    <mergeCell ref="C54:E54"/>
    <mergeCell ref="F54:H54"/>
    <mergeCell ref="C55:C56"/>
    <mergeCell ref="D55:D56"/>
    <mergeCell ref="E55:E56"/>
    <mergeCell ref="D42:D43"/>
    <mergeCell ref="E42:E43"/>
    <mergeCell ref="F42:F43"/>
    <mergeCell ref="G42:G43"/>
    <mergeCell ref="H42:H43"/>
    <mergeCell ref="I42:I43"/>
    <mergeCell ref="I29:I30"/>
    <mergeCell ref="J29:J30"/>
    <mergeCell ref="K29:K30"/>
    <mergeCell ref="A39:B39"/>
    <mergeCell ref="A41:A43"/>
    <mergeCell ref="B41:B43"/>
    <mergeCell ref="C41:E41"/>
    <mergeCell ref="F41:H41"/>
    <mergeCell ref="I41:K41"/>
    <mergeCell ref="C42:C43"/>
    <mergeCell ref="C29:C30"/>
    <mergeCell ref="D29:D30"/>
    <mergeCell ref="E29:E30"/>
    <mergeCell ref="F29:F30"/>
    <mergeCell ref="G29:G30"/>
    <mergeCell ref="H29:H30"/>
    <mergeCell ref="H16:H17"/>
    <mergeCell ref="I16:I17"/>
    <mergeCell ref="J16:J17"/>
    <mergeCell ref="K16:K17"/>
    <mergeCell ref="A26:B26"/>
    <mergeCell ref="A28:A30"/>
    <mergeCell ref="B28:B30"/>
    <mergeCell ref="C28:E28"/>
    <mergeCell ref="F28:H28"/>
    <mergeCell ref="I28:K28"/>
    <mergeCell ref="A15:A17"/>
    <mergeCell ref="B15:B17"/>
    <mergeCell ref="C15:E15"/>
    <mergeCell ref="F15:H15"/>
    <mergeCell ref="I15:K15"/>
    <mergeCell ref="C16:C17"/>
    <mergeCell ref="D16:D17"/>
    <mergeCell ref="E16:E17"/>
    <mergeCell ref="F16:F17"/>
    <mergeCell ref="G16:G17"/>
    <mergeCell ref="G3:G4"/>
    <mergeCell ref="H3:H4"/>
    <mergeCell ref="I3:I4"/>
    <mergeCell ref="J3:J4"/>
    <mergeCell ref="K3:K4"/>
    <mergeCell ref="A13:B13"/>
    <mergeCell ref="A1:F1"/>
    <mergeCell ref="A2:A4"/>
    <mergeCell ref="B2:B4"/>
    <mergeCell ref="C2:E2"/>
    <mergeCell ref="F2:H2"/>
    <mergeCell ref="I2:K2"/>
    <mergeCell ref="C3:C4"/>
    <mergeCell ref="D3:D4"/>
    <mergeCell ref="E3:E4"/>
    <mergeCell ref="F3:F4"/>
  </mergeCells>
  <pageMargins left="0.75" right="0.75" top="1" bottom="1" header="0.5" footer="0.5"/>
  <pageSetup paperSize="9" orientation="landscape"/>
  <rowBreaks count="5" manualBreakCount="5">
    <brk id="14" max="16383" man="1"/>
    <brk id="27" max="16383" man="1"/>
    <brk id="40" max="16383" man="1"/>
    <brk id="53" max="16383" man="1"/>
    <brk id="6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C5" sqref="C5:C12"/>
    </sheetView>
  </sheetViews>
  <sheetFormatPr defaultColWidth="9.33203125" defaultRowHeight="11.25" customHeight="1"/>
  <cols>
    <col min="1" max="1" width="3.6640625" style="99" customWidth="1"/>
    <col min="2" max="2" width="33" style="99" customWidth="1"/>
    <col min="3" max="3" width="11" style="99" customWidth="1"/>
    <col min="4" max="4" width="14.1640625" style="99" customWidth="1"/>
    <col min="5" max="5" width="10.33203125" style="99" customWidth="1"/>
    <col min="6" max="6" width="11" style="99" customWidth="1"/>
    <col min="7" max="7" width="14.1640625" style="99" customWidth="1"/>
    <col min="8" max="8" width="10.33203125" style="99" customWidth="1"/>
    <col min="9" max="9" width="11" style="99" customWidth="1"/>
    <col min="10" max="10" width="14.1640625" style="97" customWidth="1"/>
    <col min="11" max="11" width="10.33203125" style="91" customWidth="1"/>
    <col min="12" max="12" width="9.1640625" style="98" customWidth="1"/>
    <col min="13" max="13" width="31.33203125" style="92" customWidth="1"/>
    <col min="14" max="16384" width="9.33203125" style="99"/>
  </cols>
  <sheetData>
    <row r="1" spans="1:11" ht="11.25" customHeight="1">
      <c r="A1" s="108" t="s">
        <v>143</v>
      </c>
      <c r="B1" s="108"/>
      <c r="C1" s="108"/>
      <c r="D1" s="108"/>
      <c r="E1" s="108"/>
      <c r="F1" s="108"/>
      <c r="G1" s="109"/>
    </row>
    <row r="2" spans="1:11" ht="23.25" customHeight="1">
      <c r="A2" s="110" t="s">
        <v>104</v>
      </c>
      <c r="B2" s="110" t="s">
        <v>105</v>
      </c>
      <c r="C2" s="113" t="s">
        <v>106</v>
      </c>
      <c r="D2" s="114"/>
      <c r="E2" s="115"/>
      <c r="F2" s="113" t="s">
        <v>128</v>
      </c>
      <c r="G2" s="114"/>
      <c r="H2" s="115"/>
      <c r="I2" s="113" t="s">
        <v>129</v>
      </c>
      <c r="J2" s="114"/>
      <c r="K2" s="115"/>
    </row>
    <row r="3" spans="1:11" ht="28.5" customHeight="1">
      <c r="A3" s="112"/>
      <c r="B3" s="112"/>
      <c r="C3" s="110" t="s">
        <v>107</v>
      </c>
      <c r="D3" s="110" t="s">
        <v>108</v>
      </c>
      <c r="E3" s="110" t="s">
        <v>109</v>
      </c>
      <c r="F3" s="110" t="s">
        <v>107</v>
      </c>
      <c r="G3" s="110" t="s">
        <v>108</v>
      </c>
      <c r="H3" s="110" t="s">
        <v>109</v>
      </c>
      <c r="I3" s="110" t="s">
        <v>107</v>
      </c>
      <c r="J3" s="110" t="s">
        <v>108</v>
      </c>
      <c r="K3" s="110" t="s">
        <v>109</v>
      </c>
    </row>
    <row r="4" spans="1:11" ht="21.75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ht="12.75" customHeight="1">
      <c r="A5" s="119" t="s">
        <v>110</v>
      </c>
      <c r="B5" s="119" t="s">
        <v>111</v>
      </c>
      <c r="C5" s="126">
        <v>23070</v>
      </c>
      <c r="D5" s="96">
        <v>102973.3</v>
      </c>
      <c r="E5" s="127">
        <v>4463.5</v>
      </c>
      <c r="F5" s="126">
        <v>16306</v>
      </c>
      <c r="G5" s="96">
        <v>79243.199999999997</v>
      </c>
      <c r="H5" s="96">
        <v>4859.8</v>
      </c>
      <c r="I5" s="126">
        <v>5522</v>
      </c>
      <c r="J5" s="96">
        <v>18140.8</v>
      </c>
      <c r="K5" s="96">
        <v>3285.2</v>
      </c>
    </row>
    <row r="6" spans="1:11" ht="12.75" customHeight="1">
      <c r="A6" s="119" t="s">
        <v>112</v>
      </c>
      <c r="B6" s="119" t="s">
        <v>113</v>
      </c>
      <c r="C6" s="126">
        <v>2289</v>
      </c>
      <c r="D6" s="96">
        <v>8676.7000000000007</v>
      </c>
      <c r="E6" s="127">
        <v>3790.6</v>
      </c>
      <c r="F6" s="126">
        <v>1459</v>
      </c>
      <c r="G6" s="96">
        <v>6182.4</v>
      </c>
      <c r="H6" s="96">
        <v>4237.3999999999996</v>
      </c>
      <c r="I6" s="126">
        <v>655</v>
      </c>
      <c r="J6" s="96">
        <v>2022.5</v>
      </c>
      <c r="K6" s="96">
        <v>3087.8</v>
      </c>
    </row>
    <row r="7" spans="1:11" ht="12.75" customHeight="1">
      <c r="A7" s="119" t="s">
        <v>114</v>
      </c>
      <c r="B7" s="119" t="s">
        <v>115</v>
      </c>
      <c r="C7" s="126">
        <v>3162</v>
      </c>
      <c r="D7" s="96">
        <v>11811.8</v>
      </c>
      <c r="E7" s="127">
        <v>3735.5</v>
      </c>
      <c r="F7" s="126">
        <v>2096</v>
      </c>
      <c r="G7" s="96">
        <v>8618.2999999999993</v>
      </c>
      <c r="H7" s="96">
        <v>4111.8</v>
      </c>
      <c r="I7" s="126">
        <v>888</v>
      </c>
      <c r="J7" s="96">
        <v>2701.2</v>
      </c>
      <c r="K7" s="96">
        <v>3041.9</v>
      </c>
    </row>
    <row r="8" spans="1:11" ht="12.75" customHeight="1">
      <c r="A8" s="119" t="s">
        <v>116</v>
      </c>
      <c r="B8" s="119" t="s">
        <v>117</v>
      </c>
      <c r="C8" s="126">
        <v>3483</v>
      </c>
      <c r="D8" s="96">
        <v>12237.4</v>
      </c>
      <c r="E8" s="127">
        <v>3513.5</v>
      </c>
      <c r="F8" s="126">
        <v>2002</v>
      </c>
      <c r="G8" s="96">
        <v>8014</v>
      </c>
      <c r="H8" s="96">
        <v>4003</v>
      </c>
      <c r="I8" s="126">
        <v>1267</v>
      </c>
      <c r="J8" s="96">
        <v>3674.5</v>
      </c>
      <c r="K8" s="96">
        <v>2900.1</v>
      </c>
    </row>
    <row r="9" spans="1:11" ht="12.75" customHeight="1">
      <c r="A9" s="119" t="s">
        <v>118</v>
      </c>
      <c r="B9" s="119" t="s">
        <v>119</v>
      </c>
      <c r="C9" s="126">
        <v>5627</v>
      </c>
      <c r="D9" s="96">
        <v>20387.900000000001</v>
      </c>
      <c r="E9" s="127">
        <v>3623.2</v>
      </c>
      <c r="F9" s="126">
        <v>3390</v>
      </c>
      <c r="G9" s="96">
        <v>13896.7</v>
      </c>
      <c r="H9" s="96">
        <v>4099.3</v>
      </c>
      <c r="I9" s="126">
        <v>1895</v>
      </c>
      <c r="J9" s="96">
        <v>5626.6</v>
      </c>
      <c r="K9" s="96">
        <v>2969.2</v>
      </c>
    </row>
    <row r="10" spans="1:11" ht="12.75" customHeight="1">
      <c r="A10" s="119" t="s">
        <v>120</v>
      </c>
      <c r="B10" s="119" t="s">
        <v>121</v>
      </c>
      <c r="C10" s="126">
        <v>3480</v>
      </c>
      <c r="D10" s="96">
        <v>13319</v>
      </c>
      <c r="E10" s="127">
        <v>3827.3</v>
      </c>
      <c r="F10" s="126">
        <v>2351</v>
      </c>
      <c r="G10" s="96">
        <v>9934.2000000000007</v>
      </c>
      <c r="H10" s="96">
        <v>4225.5</v>
      </c>
      <c r="I10" s="126">
        <v>875</v>
      </c>
      <c r="J10" s="96">
        <v>2668.9</v>
      </c>
      <c r="K10" s="96">
        <v>3050.2</v>
      </c>
    </row>
    <row r="11" spans="1:11" ht="12.75" customHeight="1">
      <c r="A11" s="119" t="s">
        <v>122</v>
      </c>
      <c r="B11" s="119" t="s">
        <v>123</v>
      </c>
      <c r="C11" s="126">
        <v>5199</v>
      </c>
      <c r="D11" s="96">
        <v>18913.2</v>
      </c>
      <c r="E11" s="127">
        <v>3637.9</v>
      </c>
      <c r="F11" s="126">
        <v>3156</v>
      </c>
      <c r="G11" s="96">
        <v>12791.2</v>
      </c>
      <c r="H11" s="96">
        <v>4053</v>
      </c>
      <c r="I11" s="126">
        <v>1695</v>
      </c>
      <c r="J11" s="96">
        <v>5218.5</v>
      </c>
      <c r="K11" s="96">
        <v>3078.8</v>
      </c>
    </row>
    <row r="12" spans="1:11" ht="12.75" customHeight="1">
      <c r="A12" s="119" t="s">
        <v>124</v>
      </c>
      <c r="B12" s="119" t="s">
        <v>125</v>
      </c>
      <c r="C12" s="126">
        <v>7868</v>
      </c>
      <c r="D12" s="96">
        <v>29244.2</v>
      </c>
      <c r="E12" s="127">
        <v>3716.8</v>
      </c>
      <c r="F12" s="126">
        <v>5016</v>
      </c>
      <c r="G12" s="96">
        <v>20319.099999999999</v>
      </c>
      <c r="H12" s="96">
        <v>4050.9</v>
      </c>
      <c r="I12" s="126">
        <v>2381</v>
      </c>
      <c r="J12" s="96">
        <v>7489.4</v>
      </c>
      <c r="K12" s="96">
        <v>3145.5</v>
      </c>
    </row>
    <row r="13" spans="1:11" ht="11.25" customHeight="1">
      <c r="A13" s="124" t="s">
        <v>126</v>
      </c>
      <c r="B13" s="125"/>
      <c r="C13" s="126">
        <v>54178</v>
      </c>
      <c r="D13" s="96">
        <v>217563.5</v>
      </c>
      <c r="E13" s="127">
        <v>4015.72</v>
      </c>
      <c r="F13" s="126">
        <v>35776</v>
      </c>
      <c r="G13" s="96">
        <v>158999.20000000001</v>
      </c>
      <c r="H13" s="96">
        <v>4444.3</v>
      </c>
      <c r="I13" s="126">
        <v>15178</v>
      </c>
      <c r="J13" s="96">
        <v>47542.5</v>
      </c>
      <c r="K13" s="96">
        <v>3132.3</v>
      </c>
    </row>
    <row r="15" spans="1:11" ht="24" customHeight="1">
      <c r="A15" s="110" t="s">
        <v>104</v>
      </c>
      <c r="B15" s="110" t="s">
        <v>105</v>
      </c>
      <c r="C15" s="113" t="s">
        <v>130</v>
      </c>
      <c r="D15" s="114"/>
      <c r="E15" s="115"/>
      <c r="F15" s="113" t="s">
        <v>131</v>
      </c>
      <c r="G15" s="114"/>
      <c r="H15" s="115"/>
      <c r="I15" s="113" t="s">
        <v>132</v>
      </c>
      <c r="J15" s="114"/>
      <c r="K15" s="115"/>
    </row>
    <row r="16" spans="1:11" ht="12.75" customHeight="1">
      <c r="A16" s="112"/>
      <c r="B16" s="112"/>
      <c r="C16" s="110" t="s">
        <v>107</v>
      </c>
      <c r="D16" s="110" t="s">
        <v>108</v>
      </c>
      <c r="E16" s="110" t="s">
        <v>109</v>
      </c>
      <c r="F16" s="110" t="s">
        <v>107</v>
      </c>
      <c r="G16" s="110" t="s">
        <v>108</v>
      </c>
      <c r="H16" s="110" t="s">
        <v>109</v>
      </c>
      <c r="I16" s="110" t="s">
        <v>107</v>
      </c>
      <c r="J16" s="110" t="s">
        <v>108</v>
      </c>
      <c r="K16" s="110" t="s">
        <v>109</v>
      </c>
    </row>
    <row r="17" spans="1:13" ht="43.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3" ht="11.25" customHeight="1">
      <c r="A18" s="119" t="s">
        <v>110</v>
      </c>
      <c r="B18" s="119" t="s">
        <v>111</v>
      </c>
      <c r="C18" s="126">
        <v>715</v>
      </c>
      <c r="D18" s="96">
        <v>2037.6</v>
      </c>
      <c r="E18" s="96">
        <v>2849.8</v>
      </c>
      <c r="F18" s="126">
        <v>421</v>
      </c>
      <c r="G18" s="96">
        <v>2340.6</v>
      </c>
      <c r="H18" s="96">
        <v>5559.6</v>
      </c>
      <c r="I18" s="126">
        <v>98</v>
      </c>
      <c r="J18" s="96">
        <v>205.1</v>
      </c>
      <c r="K18" s="96">
        <v>2093</v>
      </c>
    </row>
    <row r="19" spans="1:13" ht="11.25" customHeight="1">
      <c r="A19" s="119" t="s">
        <v>112</v>
      </c>
      <c r="B19" s="119" t="s">
        <v>113</v>
      </c>
      <c r="C19" s="126">
        <v>110</v>
      </c>
      <c r="D19" s="96">
        <v>258.60000000000002</v>
      </c>
      <c r="E19" s="96">
        <v>2350.6</v>
      </c>
      <c r="F19" s="126">
        <v>51</v>
      </c>
      <c r="G19" s="96">
        <v>183.9</v>
      </c>
      <c r="H19" s="96">
        <v>3605.4</v>
      </c>
      <c r="I19" s="126">
        <v>14</v>
      </c>
      <c r="J19" s="96">
        <v>29.3</v>
      </c>
      <c r="K19" s="96">
        <v>2093</v>
      </c>
    </row>
    <row r="20" spans="1:13" ht="11.25" customHeight="1">
      <c r="A20" s="119" t="s">
        <v>114</v>
      </c>
      <c r="B20" s="119" t="s">
        <v>115</v>
      </c>
      <c r="C20" s="126">
        <v>108</v>
      </c>
      <c r="D20" s="96">
        <v>267.7</v>
      </c>
      <c r="E20" s="96">
        <v>2479.1</v>
      </c>
      <c r="F20" s="126">
        <v>55</v>
      </c>
      <c r="G20" s="96">
        <v>193.2</v>
      </c>
      <c r="H20" s="96">
        <v>3511.9</v>
      </c>
      <c r="I20" s="126">
        <v>15</v>
      </c>
      <c r="J20" s="96">
        <v>31.4</v>
      </c>
      <c r="K20" s="96">
        <v>2093</v>
      </c>
    </row>
    <row r="21" spans="1:13" ht="11.25" customHeight="1">
      <c r="A21" s="119" t="s">
        <v>116</v>
      </c>
      <c r="B21" s="119" t="s">
        <v>117</v>
      </c>
      <c r="C21" s="126">
        <v>134</v>
      </c>
      <c r="D21" s="96">
        <v>309.5</v>
      </c>
      <c r="E21" s="96">
        <v>2309.4</v>
      </c>
      <c r="F21" s="126">
        <v>58</v>
      </c>
      <c r="G21" s="96">
        <v>193.4</v>
      </c>
      <c r="H21" s="96">
        <v>3333.9</v>
      </c>
      <c r="I21" s="126">
        <v>22</v>
      </c>
      <c r="J21" s="96">
        <v>46</v>
      </c>
      <c r="K21" s="96">
        <v>2093</v>
      </c>
    </row>
    <row r="22" spans="1:13" ht="11.25" customHeight="1">
      <c r="A22" s="119" t="s">
        <v>118</v>
      </c>
      <c r="B22" s="119" t="s">
        <v>119</v>
      </c>
      <c r="C22" s="126">
        <v>228</v>
      </c>
      <c r="D22" s="96">
        <v>502.9</v>
      </c>
      <c r="E22" s="96">
        <v>2205.6</v>
      </c>
      <c r="F22" s="126">
        <v>91</v>
      </c>
      <c r="G22" s="96">
        <v>313.60000000000002</v>
      </c>
      <c r="H22" s="96">
        <v>3445.8</v>
      </c>
      <c r="I22" s="126">
        <v>23</v>
      </c>
      <c r="J22" s="96">
        <v>48.1</v>
      </c>
      <c r="K22" s="96">
        <v>2093</v>
      </c>
    </row>
    <row r="23" spans="1:13" ht="11.25" customHeight="1">
      <c r="A23" s="119" t="s">
        <v>120</v>
      </c>
      <c r="B23" s="119" t="s">
        <v>121</v>
      </c>
      <c r="C23" s="126">
        <v>181</v>
      </c>
      <c r="D23" s="96">
        <v>429.4</v>
      </c>
      <c r="E23" s="96">
        <v>2372.1</v>
      </c>
      <c r="F23" s="126">
        <v>65</v>
      </c>
      <c r="G23" s="96">
        <v>190.4</v>
      </c>
      <c r="H23" s="96">
        <v>2928.7</v>
      </c>
      <c r="I23" s="126">
        <v>7</v>
      </c>
      <c r="J23" s="96">
        <v>14.7</v>
      </c>
      <c r="K23" s="96">
        <v>2093</v>
      </c>
    </row>
    <row r="24" spans="1:13" ht="11.25" customHeight="1">
      <c r="A24" s="119" t="s">
        <v>122</v>
      </c>
      <c r="B24" s="119" t="s">
        <v>123</v>
      </c>
      <c r="C24" s="126">
        <v>229</v>
      </c>
      <c r="D24" s="96">
        <v>533.6</v>
      </c>
      <c r="E24" s="96">
        <v>2330.1</v>
      </c>
      <c r="F24" s="126">
        <v>92</v>
      </c>
      <c r="G24" s="96">
        <v>313.39999999999998</v>
      </c>
      <c r="H24" s="96">
        <v>3406</v>
      </c>
      <c r="I24" s="126">
        <v>27</v>
      </c>
      <c r="J24" s="96">
        <v>56.5</v>
      </c>
      <c r="K24" s="96">
        <v>2093</v>
      </c>
    </row>
    <row r="25" spans="1:13" ht="11.25" customHeight="1">
      <c r="A25" s="119" t="s">
        <v>124</v>
      </c>
      <c r="B25" s="119" t="s">
        <v>125</v>
      </c>
      <c r="C25" s="126">
        <v>332</v>
      </c>
      <c r="D25" s="96">
        <v>793.6</v>
      </c>
      <c r="E25" s="96">
        <v>2390.3000000000002</v>
      </c>
      <c r="F25" s="126">
        <v>106</v>
      </c>
      <c r="G25" s="96">
        <v>409.5</v>
      </c>
      <c r="H25" s="96">
        <v>3863.6</v>
      </c>
      <c r="I25" s="126">
        <v>31</v>
      </c>
      <c r="J25" s="96">
        <v>67.2</v>
      </c>
      <c r="K25" s="96">
        <v>2167.3000000000002</v>
      </c>
    </row>
    <row r="26" spans="1:13" ht="11.25" customHeight="1">
      <c r="A26" s="124" t="s">
        <v>126</v>
      </c>
      <c r="B26" s="125"/>
      <c r="C26" s="126">
        <v>2037</v>
      </c>
      <c r="D26" s="96">
        <v>5132.8</v>
      </c>
      <c r="E26" s="96">
        <v>2519.8000000000002</v>
      </c>
      <c r="F26" s="126">
        <v>939</v>
      </c>
      <c r="G26" s="96">
        <v>4137.8</v>
      </c>
      <c r="H26" s="96">
        <v>4406.6000000000004</v>
      </c>
      <c r="I26" s="126">
        <v>237</v>
      </c>
      <c r="J26" s="96">
        <v>498.3</v>
      </c>
      <c r="K26" s="96">
        <v>2102.6999999999998</v>
      </c>
    </row>
    <row r="28" spans="1:13" ht="21" customHeight="1">
      <c r="A28" s="110" t="s">
        <v>104</v>
      </c>
      <c r="B28" s="110" t="s">
        <v>105</v>
      </c>
      <c r="C28" s="113" t="s">
        <v>133</v>
      </c>
      <c r="D28" s="114"/>
      <c r="E28" s="115"/>
      <c r="F28" s="116"/>
      <c r="G28" s="116"/>
      <c r="H28" s="116"/>
      <c r="I28" s="97"/>
      <c r="J28" s="91"/>
      <c r="K28" s="98"/>
      <c r="L28" s="99"/>
      <c r="M28" s="99"/>
    </row>
    <row r="29" spans="1:13" ht="11.25" customHeight="1">
      <c r="A29" s="112"/>
      <c r="B29" s="112"/>
      <c r="C29" s="110" t="s">
        <v>107</v>
      </c>
      <c r="D29" s="110" t="s">
        <v>108</v>
      </c>
      <c r="E29" s="110" t="s">
        <v>109</v>
      </c>
      <c r="I29" s="97"/>
      <c r="J29" s="91"/>
      <c r="K29" s="98"/>
      <c r="L29" s="99"/>
      <c r="M29" s="99"/>
    </row>
    <row r="30" spans="1:13" ht="41.25" customHeight="1">
      <c r="A30" s="111"/>
      <c r="B30" s="111"/>
      <c r="C30" s="111"/>
      <c r="D30" s="111"/>
      <c r="E30" s="111"/>
      <c r="I30" s="97"/>
      <c r="J30" s="91"/>
      <c r="K30" s="98"/>
      <c r="L30" s="92"/>
      <c r="M30" s="99"/>
    </row>
    <row r="31" spans="1:13" ht="11.25" customHeight="1">
      <c r="A31" s="119" t="s">
        <v>110</v>
      </c>
      <c r="B31" s="119" t="s">
        <v>111</v>
      </c>
      <c r="C31" s="126">
        <v>8</v>
      </c>
      <c r="D31" s="96">
        <v>1006</v>
      </c>
      <c r="E31" s="96">
        <v>125754.8</v>
      </c>
      <c r="I31" s="97"/>
      <c r="J31" s="91"/>
      <c r="K31" s="98"/>
      <c r="L31" s="92"/>
      <c r="M31" s="99"/>
    </row>
    <row r="32" spans="1:13" ht="11.25" customHeight="1">
      <c r="A32" s="119" t="s">
        <v>112</v>
      </c>
      <c r="B32" s="119" t="s">
        <v>113</v>
      </c>
      <c r="C32" s="126">
        <v>0</v>
      </c>
      <c r="D32" s="96">
        <v>0</v>
      </c>
      <c r="E32" s="96">
        <v>0</v>
      </c>
      <c r="I32" s="97"/>
      <c r="J32" s="91"/>
      <c r="K32" s="98"/>
      <c r="L32" s="92"/>
      <c r="M32" s="99"/>
    </row>
    <row r="33" spans="1:13" ht="11.25" customHeight="1">
      <c r="A33" s="119" t="s">
        <v>114</v>
      </c>
      <c r="B33" s="119" t="s">
        <v>115</v>
      </c>
      <c r="C33" s="126">
        <v>0</v>
      </c>
      <c r="D33" s="96">
        <v>0</v>
      </c>
      <c r="E33" s="96">
        <v>0</v>
      </c>
      <c r="I33" s="97"/>
      <c r="J33" s="91"/>
      <c r="K33" s="98"/>
      <c r="L33" s="92"/>
      <c r="M33" s="99"/>
    </row>
    <row r="34" spans="1:13" ht="11.25" customHeight="1">
      <c r="A34" s="119" t="s">
        <v>116</v>
      </c>
      <c r="B34" s="119" t="s">
        <v>117</v>
      </c>
      <c r="C34" s="126">
        <v>0</v>
      </c>
      <c r="D34" s="96">
        <v>0</v>
      </c>
      <c r="E34" s="96">
        <v>0</v>
      </c>
      <c r="I34" s="97"/>
      <c r="J34" s="91"/>
      <c r="K34" s="98"/>
      <c r="L34" s="92"/>
      <c r="M34" s="99"/>
    </row>
    <row r="35" spans="1:13" ht="11.25" customHeight="1">
      <c r="A35" s="119" t="s">
        <v>118</v>
      </c>
      <c r="B35" s="119" t="s">
        <v>119</v>
      </c>
      <c r="C35" s="126">
        <v>0</v>
      </c>
      <c r="D35" s="96">
        <v>0</v>
      </c>
      <c r="E35" s="96">
        <v>0</v>
      </c>
      <c r="I35" s="97"/>
      <c r="J35" s="91"/>
      <c r="K35" s="98"/>
      <c r="L35" s="92"/>
      <c r="M35" s="99"/>
    </row>
    <row r="36" spans="1:13" ht="11.25" customHeight="1">
      <c r="A36" s="119" t="s">
        <v>120</v>
      </c>
      <c r="B36" s="119" t="s">
        <v>121</v>
      </c>
      <c r="C36" s="126">
        <v>1</v>
      </c>
      <c r="D36" s="96">
        <v>81.5</v>
      </c>
      <c r="E36" s="96">
        <v>81473.5</v>
      </c>
      <c r="I36" s="97"/>
      <c r="J36" s="91"/>
      <c r="K36" s="98"/>
      <c r="L36" s="92"/>
      <c r="M36" s="99"/>
    </row>
    <row r="37" spans="1:13" ht="11.25" customHeight="1">
      <c r="A37" s="119" t="s">
        <v>122</v>
      </c>
      <c r="B37" s="119" t="s">
        <v>123</v>
      </c>
      <c r="C37" s="126">
        <v>0</v>
      </c>
      <c r="D37" s="96">
        <v>0</v>
      </c>
      <c r="E37" s="96">
        <v>0</v>
      </c>
      <c r="I37" s="97"/>
      <c r="J37" s="91"/>
      <c r="K37" s="98"/>
      <c r="L37" s="92"/>
      <c r="M37" s="99"/>
    </row>
    <row r="38" spans="1:13" ht="11.25" customHeight="1">
      <c r="A38" s="119" t="s">
        <v>124</v>
      </c>
      <c r="B38" s="119" t="s">
        <v>125</v>
      </c>
      <c r="C38" s="126">
        <v>2</v>
      </c>
      <c r="D38" s="96">
        <v>165.4</v>
      </c>
      <c r="E38" s="96">
        <v>82690.399999999994</v>
      </c>
      <c r="I38" s="97"/>
      <c r="J38" s="91"/>
      <c r="K38" s="98"/>
      <c r="L38" s="92"/>
      <c r="M38" s="99"/>
    </row>
    <row r="39" spans="1:13" ht="11.25" customHeight="1">
      <c r="A39" s="124" t="s">
        <v>126</v>
      </c>
      <c r="B39" s="125"/>
      <c r="C39" s="126">
        <v>11</v>
      </c>
      <c r="D39" s="96">
        <v>1252.9000000000001</v>
      </c>
      <c r="E39" s="96">
        <v>113899.3</v>
      </c>
    </row>
  </sheetData>
  <mergeCells count="38">
    <mergeCell ref="E29:E30"/>
    <mergeCell ref="A39:B39"/>
    <mergeCell ref="H16:H17"/>
    <mergeCell ref="I16:I17"/>
    <mergeCell ref="J16:J17"/>
    <mergeCell ref="K16:K17"/>
    <mergeCell ref="A26:B26"/>
    <mergeCell ref="A28:A30"/>
    <mergeCell ref="B28:B30"/>
    <mergeCell ref="C28:E28"/>
    <mergeCell ref="C29:C30"/>
    <mergeCell ref="D29:D30"/>
    <mergeCell ref="A15:A17"/>
    <mergeCell ref="B15:B17"/>
    <mergeCell ref="C15:E15"/>
    <mergeCell ref="F15:H15"/>
    <mergeCell ref="I15:K15"/>
    <mergeCell ref="C16:C17"/>
    <mergeCell ref="D16:D17"/>
    <mergeCell ref="E16:E17"/>
    <mergeCell ref="F16:F17"/>
    <mergeCell ref="G16:G17"/>
    <mergeCell ref="G3:G4"/>
    <mergeCell ref="H3:H4"/>
    <mergeCell ref="I3:I4"/>
    <mergeCell ref="J3:J4"/>
    <mergeCell ref="K3:K4"/>
    <mergeCell ref="A13:B13"/>
    <mergeCell ref="A1:F1"/>
    <mergeCell ref="A2:A4"/>
    <mergeCell ref="B2:B4"/>
    <mergeCell ref="C2:E2"/>
    <mergeCell ref="F2:H2"/>
    <mergeCell ref="I2:K2"/>
    <mergeCell ref="C3:C4"/>
    <mergeCell ref="D3:D4"/>
    <mergeCell ref="E3:E4"/>
    <mergeCell ref="F3:F4"/>
  </mergeCells>
  <pageMargins left="0.75" right="0.75" top="1" bottom="1" header="0.5" footer="0.5"/>
  <pageSetup paperSize="9" orientation="landscape"/>
  <rowBreaks count="3" manualBreakCount="3">
    <brk id="14" max="16383" man="1"/>
    <brk id="27" max="16383" man="1"/>
    <brk id="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O32"/>
  <sheetViews>
    <sheetView topLeftCell="A22" workbookViewId="0">
      <selection activeCell="J29" sqref="J29"/>
    </sheetView>
  </sheetViews>
  <sheetFormatPr defaultColWidth="9.33203125" defaultRowHeight="12.75"/>
  <cols>
    <col min="1" max="1" width="4" style="128" customWidth="1"/>
    <col min="2" max="2" width="33" style="128" customWidth="1"/>
    <col min="3" max="3" width="11" style="128" customWidth="1"/>
    <col min="4" max="4" width="14.1640625" style="128" customWidth="1"/>
    <col min="5" max="5" width="10.33203125" style="128" customWidth="1"/>
    <col min="6" max="6" width="11" style="128" customWidth="1"/>
    <col min="7" max="7" width="14.1640625" style="128" customWidth="1"/>
    <col min="8" max="8" width="10.33203125" style="128" customWidth="1"/>
    <col min="9" max="9" width="11" style="128" customWidth="1"/>
    <col min="10" max="10" width="14.1640625" style="128" customWidth="1"/>
    <col min="11" max="11" width="10.33203125" style="128" customWidth="1"/>
    <col min="12" max="12" width="9.33203125" style="128" hidden="1" customWidth="1"/>
    <col min="13" max="13" width="9.33203125" style="129" hidden="1" customWidth="1"/>
    <col min="14" max="14" width="9.33203125" style="128" hidden="1" customWidth="1"/>
    <col min="15" max="15" width="9.33203125" style="129" hidden="1" customWidth="1"/>
    <col min="16" max="16" width="9.33203125" style="128"/>
    <col min="17" max="17" width="13.1640625" style="128" customWidth="1"/>
    <col min="18" max="16384" width="9.33203125" style="128"/>
  </cols>
  <sheetData>
    <row r="1" spans="1:11">
      <c r="A1" s="108" t="s">
        <v>144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23.25" customHeight="1">
      <c r="A2" s="110" t="s">
        <v>104</v>
      </c>
      <c r="B2" s="110" t="s">
        <v>105</v>
      </c>
      <c r="C2" s="113" t="s">
        <v>106</v>
      </c>
      <c r="D2" s="114"/>
      <c r="E2" s="114"/>
      <c r="F2" s="113" t="s">
        <v>135</v>
      </c>
      <c r="G2" s="114"/>
      <c r="H2" s="115"/>
      <c r="I2" s="113" t="s">
        <v>136</v>
      </c>
      <c r="J2" s="114"/>
      <c r="K2" s="115"/>
    </row>
    <row r="3" spans="1:11" ht="28.5" customHeight="1">
      <c r="A3" s="112"/>
      <c r="B3" s="112"/>
      <c r="C3" s="110" t="s">
        <v>107</v>
      </c>
      <c r="D3" s="110" t="s">
        <v>108</v>
      </c>
      <c r="E3" s="110" t="s">
        <v>109</v>
      </c>
      <c r="F3" s="110" t="s">
        <v>107</v>
      </c>
      <c r="G3" s="110" t="s">
        <v>108</v>
      </c>
      <c r="H3" s="110" t="s">
        <v>109</v>
      </c>
      <c r="I3" s="110" t="s">
        <v>107</v>
      </c>
      <c r="J3" s="110" t="s">
        <v>108</v>
      </c>
      <c r="K3" s="110" t="s">
        <v>109</v>
      </c>
    </row>
    <row r="4" spans="1:11" ht="21.75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>
      <c r="A5" s="119" t="s">
        <v>110</v>
      </c>
      <c r="B5" s="119" t="s">
        <v>111</v>
      </c>
      <c r="C5" s="126">
        <v>23070</v>
      </c>
      <c r="D5" s="130">
        <v>102973.32</v>
      </c>
      <c r="E5" s="130">
        <v>4463.5</v>
      </c>
      <c r="F5" s="126">
        <v>101</v>
      </c>
      <c r="G5" s="130">
        <v>127</v>
      </c>
      <c r="H5" s="130">
        <v>1257.8</v>
      </c>
      <c r="I5" s="126">
        <v>2230</v>
      </c>
      <c r="J5" s="130">
        <v>4667.3999999999996</v>
      </c>
      <c r="K5" s="130">
        <v>2093</v>
      </c>
    </row>
    <row r="6" spans="1:11">
      <c r="A6" s="119" t="s">
        <v>112</v>
      </c>
      <c r="B6" s="119" t="s">
        <v>113</v>
      </c>
      <c r="C6" s="126">
        <v>2289</v>
      </c>
      <c r="D6" s="130">
        <v>8676.7000000000007</v>
      </c>
      <c r="E6" s="130">
        <v>3790.6</v>
      </c>
      <c r="F6" s="126">
        <v>22</v>
      </c>
      <c r="G6" s="130">
        <v>30.2</v>
      </c>
      <c r="H6" s="130">
        <v>1374.3</v>
      </c>
      <c r="I6" s="126">
        <v>213</v>
      </c>
      <c r="J6" s="130">
        <v>445.8</v>
      </c>
      <c r="K6" s="130">
        <v>2093</v>
      </c>
    </row>
    <row r="7" spans="1:11">
      <c r="A7" s="119" t="s">
        <v>114</v>
      </c>
      <c r="B7" s="119" t="s">
        <v>115</v>
      </c>
      <c r="C7" s="126">
        <v>3162</v>
      </c>
      <c r="D7" s="130">
        <v>11811.76</v>
      </c>
      <c r="E7" s="130">
        <v>3735.5</v>
      </c>
      <c r="F7" s="126">
        <v>14</v>
      </c>
      <c r="G7" s="130">
        <v>18.8</v>
      </c>
      <c r="H7" s="130">
        <v>1340.5</v>
      </c>
      <c r="I7" s="126">
        <v>437</v>
      </c>
      <c r="J7" s="130">
        <v>914.6</v>
      </c>
      <c r="K7" s="130">
        <v>2093</v>
      </c>
    </row>
    <row r="8" spans="1:11">
      <c r="A8" s="119" t="s">
        <v>116</v>
      </c>
      <c r="B8" s="119" t="s">
        <v>117</v>
      </c>
      <c r="C8" s="126">
        <v>3483</v>
      </c>
      <c r="D8" s="130">
        <v>12237.4</v>
      </c>
      <c r="E8" s="130">
        <v>3513.5</v>
      </c>
      <c r="F8" s="126">
        <v>20</v>
      </c>
      <c r="G8" s="130">
        <v>24.6</v>
      </c>
      <c r="H8" s="130">
        <v>1227.8</v>
      </c>
      <c r="I8" s="126">
        <v>432</v>
      </c>
      <c r="J8" s="130">
        <v>904.2</v>
      </c>
      <c r="K8" s="130">
        <v>2093</v>
      </c>
    </row>
    <row r="9" spans="1:11">
      <c r="A9" s="119" t="s">
        <v>118</v>
      </c>
      <c r="B9" s="119" t="s">
        <v>119</v>
      </c>
      <c r="C9" s="126">
        <v>5627</v>
      </c>
      <c r="D9" s="130">
        <v>20387.93</v>
      </c>
      <c r="E9" s="130">
        <v>3623.2</v>
      </c>
      <c r="F9" s="126">
        <v>49</v>
      </c>
      <c r="G9" s="130">
        <v>55.8</v>
      </c>
      <c r="H9" s="130">
        <v>1139.0999999999999</v>
      </c>
      <c r="I9" s="126">
        <v>690</v>
      </c>
      <c r="J9" s="130">
        <v>1444.2</v>
      </c>
      <c r="K9" s="130">
        <v>2093</v>
      </c>
    </row>
    <row r="10" spans="1:11">
      <c r="A10" s="119" t="s">
        <v>120</v>
      </c>
      <c r="B10" s="119" t="s">
        <v>121</v>
      </c>
      <c r="C10" s="126">
        <v>3480</v>
      </c>
      <c r="D10" s="130">
        <v>13318.99</v>
      </c>
      <c r="E10" s="130">
        <v>3827.3</v>
      </c>
      <c r="F10" s="126">
        <v>27</v>
      </c>
      <c r="G10" s="130">
        <v>34.9</v>
      </c>
      <c r="H10" s="130">
        <v>1292.7</v>
      </c>
      <c r="I10" s="126">
        <v>424</v>
      </c>
      <c r="J10" s="130">
        <v>887.4</v>
      </c>
      <c r="K10" s="130">
        <v>2093</v>
      </c>
    </row>
    <row r="11" spans="1:11">
      <c r="A11" s="119" t="s">
        <v>122</v>
      </c>
      <c r="B11" s="119" t="s">
        <v>123</v>
      </c>
      <c r="C11" s="126">
        <v>5199</v>
      </c>
      <c r="D11" s="130">
        <v>18913.22</v>
      </c>
      <c r="E11" s="130">
        <v>3637.9</v>
      </c>
      <c r="F11" s="126">
        <v>45</v>
      </c>
      <c r="G11" s="130">
        <v>54.9</v>
      </c>
      <c r="H11" s="130">
        <v>1219.4000000000001</v>
      </c>
      <c r="I11" s="126">
        <v>756</v>
      </c>
      <c r="J11" s="130">
        <v>1582.3</v>
      </c>
      <c r="K11" s="130">
        <v>2093</v>
      </c>
    </row>
    <row r="12" spans="1:11">
      <c r="A12" s="119" t="s">
        <v>124</v>
      </c>
      <c r="B12" s="119" t="s">
        <v>125</v>
      </c>
      <c r="C12" s="126">
        <v>7868</v>
      </c>
      <c r="D12" s="130">
        <v>29244.15</v>
      </c>
      <c r="E12" s="130">
        <v>3716.8</v>
      </c>
      <c r="F12" s="126">
        <v>40</v>
      </c>
      <c r="G12" s="130">
        <v>49.9</v>
      </c>
      <c r="H12" s="130">
        <v>1246.7</v>
      </c>
      <c r="I12" s="126">
        <v>1236</v>
      </c>
      <c r="J12" s="130">
        <v>2586.9</v>
      </c>
      <c r="K12" s="130">
        <v>2093</v>
      </c>
    </row>
    <row r="13" spans="1:11">
      <c r="A13" s="124" t="s">
        <v>126</v>
      </c>
      <c r="B13" s="125"/>
      <c r="C13" s="126">
        <v>54179</v>
      </c>
      <c r="D13" s="130">
        <v>217565.3</v>
      </c>
      <c r="E13" s="130">
        <v>4015.7</v>
      </c>
      <c r="F13" s="126">
        <v>319</v>
      </c>
      <c r="G13" s="130">
        <v>397.9</v>
      </c>
      <c r="H13" s="130">
        <v>1247.2</v>
      </c>
      <c r="I13" s="126">
        <v>6418</v>
      </c>
      <c r="J13" s="130">
        <v>13432.9</v>
      </c>
      <c r="K13" s="130">
        <v>2093</v>
      </c>
    </row>
    <row r="14" spans="1:1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</row>
    <row r="15" spans="1:11" ht="22.5" customHeight="1">
      <c r="A15" s="110" t="s">
        <v>104</v>
      </c>
      <c r="B15" s="110" t="s">
        <v>105</v>
      </c>
      <c r="C15" s="113" t="s">
        <v>137</v>
      </c>
      <c r="D15" s="114"/>
      <c r="E15" s="115"/>
      <c r="F15" s="113" t="s">
        <v>145</v>
      </c>
      <c r="G15" s="114"/>
      <c r="H15" s="115"/>
      <c r="I15" s="113" t="s">
        <v>88</v>
      </c>
      <c r="J15" s="114"/>
      <c r="K15" s="115"/>
    </row>
    <row r="16" spans="1:11" ht="12.75" customHeight="1">
      <c r="A16" s="112"/>
      <c r="B16" s="112"/>
      <c r="C16" s="110" t="s">
        <v>107</v>
      </c>
      <c r="D16" s="110" t="s">
        <v>108</v>
      </c>
      <c r="E16" s="110" t="s">
        <v>109</v>
      </c>
      <c r="F16" s="110" t="s">
        <v>107</v>
      </c>
      <c r="G16" s="110" t="s">
        <v>108</v>
      </c>
      <c r="H16" s="110" t="s">
        <v>109</v>
      </c>
      <c r="I16" s="110" t="s">
        <v>107</v>
      </c>
      <c r="J16" s="110" t="s">
        <v>108</v>
      </c>
      <c r="K16" s="110" t="s">
        <v>109</v>
      </c>
    </row>
    <row r="17" spans="1:11" ht="39.7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1">
      <c r="A18" s="119" t="s">
        <v>110</v>
      </c>
      <c r="B18" s="119" t="s">
        <v>111</v>
      </c>
      <c r="C18" s="126">
        <v>20739</v>
      </c>
      <c r="D18" s="130">
        <v>98178.9</v>
      </c>
      <c r="E18" s="130">
        <v>4734</v>
      </c>
      <c r="F18" s="126">
        <v>0</v>
      </c>
      <c r="G18" s="130">
        <v>0</v>
      </c>
      <c r="H18" s="130">
        <v>0</v>
      </c>
      <c r="I18" s="126">
        <v>0</v>
      </c>
      <c r="J18" s="130">
        <v>0</v>
      </c>
      <c r="K18" s="130">
        <v>0</v>
      </c>
    </row>
    <row r="19" spans="1:11">
      <c r="A19" s="119" t="s">
        <v>112</v>
      </c>
      <c r="B19" s="119" t="s">
        <v>113</v>
      </c>
      <c r="C19" s="126">
        <v>2054</v>
      </c>
      <c r="D19" s="130">
        <v>8200.7000000000007</v>
      </c>
      <c r="E19" s="130">
        <v>3992.5</v>
      </c>
      <c r="F19" s="126">
        <v>0</v>
      </c>
      <c r="G19" s="130">
        <v>0</v>
      </c>
      <c r="H19" s="130">
        <v>0</v>
      </c>
      <c r="I19" s="126">
        <v>0</v>
      </c>
      <c r="J19" s="130">
        <v>0</v>
      </c>
      <c r="K19" s="130">
        <v>0</v>
      </c>
    </row>
    <row r="20" spans="1:11">
      <c r="A20" s="119" t="s">
        <v>114</v>
      </c>
      <c r="B20" s="119" t="s">
        <v>115</v>
      </c>
      <c r="C20" s="126">
        <v>2711</v>
      </c>
      <c r="D20" s="130">
        <v>10878.4</v>
      </c>
      <c r="E20" s="130">
        <v>4012.7</v>
      </c>
      <c r="F20" s="126">
        <v>0</v>
      </c>
      <c r="G20" s="130">
        <v>0</v>
      </c>
      <c r="H20" s="130">
        <v>0</v>
      </c>
      <c r="I20" s="126">
        <v>0</v>
      </c>
      <c r="J20" s="130">
        <v>0</v>
      </c>
      <c r="K20" s="130">
        <v>0</v>
      </c>
    </row>
    <row r="21" spans="1:11">
      <c r="A21" s="119" t="s">
        <v>116</v>
      </c>
      <c r="B21" s="119" t="s">
        <v>117</v>
      </c>
      <c r="C21" s="126">
        <v>3031</v>
      </c>
      <c r="D21" s="130">
        <v>11308.7</v>
      </c>
      <c r="E21" s="130">
        <v>3731</v>
      </c>
      <c r="F21" s="126">
        <v>0</v>
      </c>
      <c r="G21" s="130">
        <v>0</v>
      </c>
      <c r="H21" s="130">
        <v>0</v>
      </c>
      <c r="I21" s="126">
        <v>0</v>
      </c>
      <c r="J21" s="130">
        <v>0</v>
      </c>
      <c r="K21" s="130">
        <v>0</v>
      </c>
    </row>
    <row r="22" spans="1:11">
      <c r="A22" s="119" t="s">
        <v>118</v>
      </c>
      <c r="B22" s="119" t="s">
        <v>119</v>
      </c>
      <c r="C22" s="126">
        <v>4888</v>
      </c>
      <c r="D22" s="130">
        <v>18887.900000000001</v>
      </c>
      <c r="E22" s="130">
        <v>3864.1</v>
      </c>
      <c r="F22" s="126">
        <v>0</v>
      </c>
      <c r="G22" s="130">
        <v>0</v>
      </c>
      <c r="H22" s="130">
        <v>0</v>
      </c>
      <c r="I22" s="126">
        <v>0</v>
      </c>
      <c r="J22" s="130">
        <v>0</v>
      </c>
      <c r="K22" s="130">
        <v>0</v>
      </c>
    </row>
    <row r="23" spans="1:11">
      <c r="A23" s="119" t="s">
        <v>120</v>
      </c>
      <c r="B23" s="119" t="s">
        <v>121</v>
      </c>
      <c r="C23" s="126">
        <v>3029</v>
      </c>
      <c r="D23" s="130">
        <v>12396.7</v>
      </c>
      <c r="E23" s="130">
        <v>4092.7</v>
      </c>
      <c r="F23" s="126">
        <v>0</v>
      </c>
      <c r="G23" s="130">
        <v>0</v>
      </c>
      <c r="H23" s="130">
        <v>0</v>
      </c>
      <c r="I23" s="126">
        <v>0</v>
      </c>
      <c r="J23" s="130">
        <v>0</v>
      </c>
      <c r="K23" s="130">
        <v>0</v>
      </c>
    </row>
    <row r="24" spans="1:11">
      <c r="A24" s="119" t="s">
        <v>122</v>
      </c>
      <c r="B24" s="119" t="s">
        <v>123</v>
      </c>
      <c r="C24" s="126">
        <v>4398</v>
      </c>
      <c r="D24" s="130">
        <v>17276</v>
      </c>
      <c r="E24" s="130">
        <v>3928.2</v>
      </c>
      <c r="F24" s="126">
        <v>0</v>
      </c>
      <c r="G24" s="130">
        <v>0</v>
      </c>
      <c r="H24" s="130">
        <v>0</v>
      </c>
      <c r="I24" s="126">
        <v>0</v>
      </c>
      <c r="J24" s="130">
        <v>0</v>
      </c>
      <c r="K24" s="130">
        <v>0</v>
      </c>
    </row>
    <row r="25" spans="1:11">
      <c r="A25" s="119" t="s">
        <v>124</v>
      </c>
      <c r="B25" s="119" t="s">
        <v>125</v>
      </c>
      <c r="C25" s="126">
        <v>6592</v>
      </c>
      <c r="D25" s="130">
        <v>26607.3</v>
      </c>
      <c r="E25" s="130">
        <v>4036.3</v>
      </c>
      <c r="F25" s="126">
        <v>0</v>
      </c>
      <c r="G25" s="130">
        <v>0</v>
      </c>
      <c r="H25" s="130">
        <v>0</v>
      </c>
      <c r="I25" s="126">
        <v>0</v>
      </c>
      <c r="J25" s="130">
        <v>0</v>
      </c>
      <c r="K25" s="130">
        <v>0</v>
      </c>
    </row>
    <row r="26" spans="1:11">
      <c r="A26" s="124" t="s">
        <v>126</v>
      </c>
      <c r="B26" s="125"/>
      <c r="C26" s="126">
        <v>47442</v>
      </c>
      <c r="D26" s="130">
        <v>203734.5</v>
      </c>
      <c r="E26" s="130">
        <v>4294.3999999999996</v>
      </c>
      <c r="F26" s="126">
        <v>0</v>
      </c>
      <c r="G26" s="130">
        <v>0</v>
      </c>
      <c r="H26" s="130">
        <v>0</v>
      </c>
      <c r="I26" s="126">
        <v>0</v>
      </c>
      <c r="J26" s="130">
        <v>0</v>
      </c>
      <c r="K26" s="130">
        <v>0</v>
      </c>
    </row>
    <row r="27" spans="1:11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</row>
    <row r="28" spans="1:11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</row>
    <row r="29" spans="1:1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</row>
    <row r="30" spans="1:11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</row>
    <row r="31" spans="1:11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</row>
    <row r="32" spans="1:11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</row>
  </sheetData>
  <mergeCells count="31">
    <mergeCell ref="H16:H17"/>
    <mergeCell ref="I16:I17"/>
    <mergeCell ref="J16:J17"/>
    <mergeCell ref="K16:K17"/>
    <mergeCell ref="A26:B26"/>
    <mergeCell ref="A15:A17"/>
    <mergeCell ref="B15:B17"/>
    <mergeCell ref="C15:E15"/>
    <mergeCell ref="F15:H15"/>
    <mergeCell ref="I15:K15"/>
    <mergeCell ref="C16:C17"/>
    <mergeCell ref="D16:D17"/>
    <mergeCell ref="E16:E17"/>
    <mergeCell ref="F16:F17"/>
    <mergeCell ref="G16:G17"/>
    <mergeCell ref="G3:G4"/>
    <mergeCell ref="H3:H4"/>
    <mergeCell ref="I3:I4"/>
    <mergeCell ref="J3:J4"/>
    <mergeCell ref="K3:K4"/>
    <mergeCell ref="A13:B13"/>
    <mergeCell ref="A1:K1"/>
    <mergeCell ref="A2:A4"/>
    <mergeCell ref="B2:B4"/>
    <mergeCell ref="C2:E2"/>
    <mergeCell ref="F2:H2"/>
    <mergeCell ref="I2:K2"/>
    <mergeCell ref="C3:C4"/>
    <mergeCell ref="D3:D4"/>
    <mergeCell ref="E3:E4"/>
    <mergeCell ref="F3:F4"/>
  </mergeCells>
  <pageMargins left="0.75" right="0.75" top="1" bottom="1" header="0.5" footer="0.5"/>
  <pageSetup paperSize="9" orientation="landscape"/>
  <rowBreaks count="2" manualBreakCount="2">
    <brk id="14" max="16383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5pf_titul</vt:lpstr>
      <vt:lpstr>5pf</vt:lpstr>
      <vt:lpstr>5pf Контроль</vt:lpstr>
      <vt:lpstr>Додаток 1</vt:lpstr>
      <vt:lpstr>Додаток 2</vt:lpstr>
      <vt:lpstr>Додаток 3</vt:lpstr>
      <vt:lpstr>5pf_titul (раб)</vt:lpstr>
      <vt:lpstr>5pf (раб)</vt:lpstr>
      <vt:lpstr>5pf (раб) Контроль</vt:lpstr>
      <vt:lpstr>Додаток 1 (раб)</vt:lpstr>
      <vt:lpstr>Додаток 2 (раб)</vt:lpstr>
      <vt:lpstr>Додаток 3 (раб)</vt:lpstr>
      <vt:lpstr>'5pf'!Заголовки_для_печати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Прокопенко Тетяна</dc:creator>
  <cp:lastModifiedBy>Prokopenko</cp:lastModifiedBy>
  <cp:lastPrinted>2016-10-18T14:19:06Z</cp:lastPrinted>
  <dcterms:created xsi:type="dcterms:W3CDTF">2023-10-03T08:44:04Z</dcterms:created>
  <dcterms:modified xsi:type="dcterms:W3CDTF">2023-10-04T05:07:38Z</dcterms:modified>
</cp:coreProperties>
</file>