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8800" windowHeight="12435" tabRatio="902"/>
  </bookViews>
  <sheets>
    <sheet name="5pf_titul" sheetId="1" r:id="rId1"/>
    <sheet name="5pf" sheetId="2" r:id="rId2"/>
    <sheet name="5pf Контроль" sheetId="3" r:id="rId3"/>
    <sheet name="Додаток 1" sheetId="4" r:id="rId4"/>
    <sheet name="Додаток 2" sheetId="5" r:id="rId5"/>
    <sheet name="Додаток 3" sheetId="6" r:id="rId6"/>
    <sheet name="5pf_titul (раб)" sheetId="7" r:id="rId7"/>
    <sheet name="5pf (раб)" sheetId="8" r:id="rId8"/>
    <sheet name="5pf (раб) Контроль" sheetId="9" r:id="rId9"/>
    <sheet name="Додаток 1 (раб)" sheetId="10" r:id="rId10"/>
    <sheet name="Додаток 2 (раб)" sheetId="11" r:id="rId11"/>
    <sheet name="Додаток 3 (раб)" sheetId="12" r:id="rId12"/>
  </sheets>
  <externalReferences>
    <externalReference r:id="rId13"/>
    <externalReference r:id="rId14"/>
    <externalReference r:id="rId15"/>
    <externalReference r:id="rId16"/>
  </externalReferences>
  <definedNames>
    <definedName name="_xlnm.Print_Titles" localSheetId="1">'5pf'!$3:$3</definedName>
    <definedName name="_xlnm.Print_Titles" localSheetId="7">'[1]5pf (rab)'!$3:$3</definedName>
  </definedNames>
  <calcPr calcId="125725"/>
</workbook>
</file>

<file path=xl/calcChain.xml><?xml version="1.0" encoding="utf-8"?>
<calcChain xmlns="http://schemas.openxmlformats.org/spreadsheetml/2006/main">
  <c r="F12" i="9"/>
  <c r="C12"/>
  <c r="F11"/>
  <c r="G11" s="1"/>
  <c r="C11"/>
  <c r="F10"/>
  <c r="C10"/>
  <c r="F9"/>
  <c r="G9" s="1"/>
  <c r="C9"/>
  <c r="F6"/>
  <c r="C6"/>
  <c r="F5"/>
  <c r="G5" s="1"/>
  <c r="C5"/>
  <c r="F4"/>
  <c r="G4" s="1"/>
  <c r="C4"/>
  <c r="F3"/>
  <c r="G3" s="1"/>
  <c r="C3"/>
  <c r="F26" i="8"/>
  <c r="F25"/>
  <c r="F24"/>
  <c r="F23"/>
  <c r="F22"/>
  <c r="F21"/>
  <c r="F20"/>
  <c r="F19"/>
  <c r="G19" s="1"/>
  <c r="F18"/>
  <c r="F17"/>
  <c r="F15"/>
  <c r="F14"/>
  <c r="G14" s="1"/>
  <c r="F13"/>
  <c r="F12"/>
  <c r="F11"/>
  <c r="F10"/>
  <c r="F9"/>
  <c r="F8"/>
  <c r="F7"/>
  <c r="F6"/>
  <c r="G6" s="1"/>
  <c r="F5"/>
  <c r="F4"/>
  <c r="F13" i="3"/>
  <c r="G13" s="1"/>
  <c r="C13"/>
  <c r="F12"/>
  <c r="C12"/>
  <c r="F11"/>
  <c r="C11"/>
  <c r="F10"/>
  <c r="G10" s="1"/>
  <c r="C10"/>
  <c r="F9"/>
  <c r="C9"/>
  <c r="F7"/>
  <c r="C7"/>
  <c r="F6"/>
  <c r="G6" s="1"/>
  <c r="C6"/>
  <c r="F5"/>
  <c r="G5" s="1"/>
  <c r="C5"/>
  <c r="F4"/>
  <c r="C4"/>
  <c r="F3"/>
  <c r="G3" s="1"/>
  <c r="C3"/>
  <c r="G12" i="9"/>
  <c r="G10"/>
  <c r="G6"/>
  <c r="G26" i="8"/>
  <c r="G25"/>
  <c r="I24"/>
  <c r="K24" s="1"/>
  <c r="H24"/>
  <c r="J24" s="1"/>
  <c r="G24"/>
  <c r="G23"/>
  <c r="G22"/>
  <c r="G21"/>
  <c r="G20"/>
  <c r="K18"/>
  <c r="I18"/>
  <c r="H18"/>
  <c r="J18" s="1"/>
  <c r="G18"/>
  <c r="G17"/>
  <c r="G15"/>
  <c r="G13"/>
  <c r="G12"/>
  <c r="G11"/>
  <c r="G10"/>
  <c r="G9"/>
  <c r="G8"/>
  <c r="G7"/>
  <c r="G5"/>
  <c r="I4"/>
  <c r="K4" s="1"/>
  <c r="H4"/>
  <c r="J4" s="1"/>
  <c r="G4"/>
  <c r="G11" i="3"/>
  <c r="G9"/>
  <c r="G7"/>
  <c r="G4"/>
  <c r="I24" i="2"/>
  <c r="G24"/>
  <c r="F24"/>
  <c r="H24" s="1"/>
  <c r="I18"/>
  <c r="H18"/>
  <c r="G18"/>
  <c r="F18"/>
  <c r="I4"/>
  <c r="G4"/>
  <c r="F4"/>
  <c r="H4" s="1"/>
  <c r="G12" i="3" l="1"/>
</calcChain>
</file>

<file path=xl/sharedStrings.xml><?xml version="1.0" encoding="utf-8"?>
<sst xmlns="http://schemas.openxmlformats.org/spreadsheetml/2006/main" count="850" uniqueCount="147">
  <si>
    <t xml:space="preserve">Державне статистичне спостереження </t>
  </si>
  <si>
    <t>ЗВІТ
про розподіл пенсіонерів за розмірами призначених місячних пенсій</t>
  </si>
  <si>
    <t xml:space="preserve">на </t>
  </si>
  <si>
    <t>31.10.2024</t>
  </si>
  <si>
    <t>Подають:</t>
  </si>
  <si>
    <t>Терміни подання</t>
  </si>
  <si>
    <t xml:space="preserve">Форма № 5-ПФ
</t>
  </si>
  <si>
    <t>Управління Пенсійного фонду України в районах, містах і районах у містах</t>
  </si>
  <si>
    <t xml:space="preserve">ЗАТВЕРДЖЕНО
Наказ Пенсійного фонду України
та Державного комітету статистики України
від 29.12.2003 р. № 127/471
</t>
  </si>
  <si>
    <t>– головним управлінням Пенсійного фонду України в Автономній Республіці Крим, областях, містах Києві та Севастополі</t>
  </si>
  <si>
    <t>2 числа після звітного періоду</t>
  </si>
  <si>
    <t>– районним,міським відділам статистики</t>
  </si>
  <si>
    <t>Головні управління Пенсійного фонду України в Автономній Республіці Крим, областях, містах Києві та Севастополі</t>
  </si>
  <si>
    <t>– Пенсійному фонду України</t>
  </si>
  <si>
    <t>5 числа після звітного періоду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</si>
  <si>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</si>
  <si>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Квартальна</t>
  </si>
  <si>
    <t>Пенсійний фонд України зведену інформацію по Україні та регіонах</t>
  </si>
  <si>
    <t>8 числа після звітного періоду</t>
  </si>
  <si>
    <t>– Державному комітету статистики України</t>
  </si>
  <si>
    <t>Найменування організації-складача інформації</t>
  </si>
  <si>
    <t>Головне управління ПФУ в Тернопільській області</t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</si>
  <si>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</si>
  <si>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</si>
  <si>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</si>
  <si>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</si>
  <si>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</si>
  <si>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</si>
  <si>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</si>
  <si>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</si>
  <si>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</si>
  <si>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</si>
  <si>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* тільки для підприємств державної форми власності</t>
  </si>
  <si>
    <t>Назва показників</t>
  </si>
  <si>
    <t>№№ рядків</t>
  </si>
  <si>
    <t>Чисельність пенсіонерів усіх категорій (осіб)</t>
  </si>
  <si>
    <t>Сума призначених пенсій з цільовою грошовою допомогою з урахуванням індексації, 
(тис.грн.)</t>
  </si>
  <si>
    <t>Середні розімри призначених пенсій з цільовою грошовою допомогою з урахуванням індексації, 
(грн.коп.)
(гр.2:гр.1)</t>
  </si>
  <si>
    <t>А</t>
  </si>
  <si>
    <t>Б</t>
  </si>
  <si>
    <t>Всього пенсіонерів (02-22)
 у тому числi одержують пенсії у загальній сумі:</t>
  </si>
  <si>
    <t>01</t>
  </si>
  <si>
    <t>до 800 грн. Включно</t>
  </si>
  <si>
    <t>02</t>
  </si>
  <si>
    <t>від 801 грн. до 1000 грн.</t>
  </si>
  <si>
    <t>03</t>
  </si>
  <si>
    <t>від 1001 грн. до 1100 грн.</t>
  </si>
  <si>
    <t>04</t>
  </si>
  <si>
    <t>від 1101 грн. до 1200 грн.</t>
  </si>
  <si>
    <t>05</t>
  </si>
  <si>
    <t>від 1201 грн. до 1300 грн.</t>
  </si>
  <si>
    <t>06</t>
  </si>
  <si>
    <t>від 1301 грн. до 1400 грн.</t>
  </si>
  <si>
    <t>07</t>
  </si>
  <si>
    <t>від 1401 грн. до 1500 грн.</t>
  </si>
  <si>
    <t>08</t>
  </si>
  <si>
    <t>від 1501 грн. до 2000 грн.</t>
  </si>
  <si>
    <t>09</t>
  </si>
  <si>
    <t>від 2001 грн. до 3000 грн.</t>
  </si>
  <si>
    <t>10</t>
  </si>
  <si>
    <t>від 3001 грн. до 4000 грн.</t>
  </si>
  <si>
    <t>11</t>
  </si>
  <si>
    <t>від 4001 грн. до 5000 грн.</t>
  </si>
  <si>
    <t>12</t>
  </si>
  <si>
    <t>від 5001 грн. до 10000 грн.</t>
  </si>
  <si>
    <t>13</t>
  </si>
  <si>
    <t>понад 10000 грн.</t>
  </si>
  <si>
    <t>14</t>
  </si>
  <si>
    <t>Із загального числа пенсіонерів (рядок 01) одержують пенсію:
- за віком</t>
  </si>
  <si>
    <t>15</t>
  </si>
  <si>
    <t>- по інвалідності</t>
  </si>
  <si>
    <t>16</t>
  </si>
  <si>
    <t>- у разі втрати годувальника</t>
  </si>
  <si>
    <t>17</t>
  </si>
  <si>
    <t>- за вислугу років</t>
  </si>
  <si>
    <t>18</t>
  </si>
  <si>
    <t>- соціальні пенсії</t>
  </si>
  <si>
    <t>19</t>
  </si>
  <si>
    <t>- довічне утримання суддів</t>
  </si>
  <si>
    <t>20</t>
  </si>
  <si>
    <t>Із загального числапенсіонерів (рядок 01) одержують пенсію:
- нижче прожиткового мінімуму</t>
  </si>
  <si>
    <t>21</t>
  </si>
  <si>
    <t>- у розмірі прожиткового мінімуму</t>
  </si>
  <si>
    <t>22</t>
  </si>
  <si>
    <t>- вище прожиткового мінімуму</t>
  </si>
  <si>
    <t>23</t>
  </si>
  <si>
    <t xml:space="preserve"> Із загального числа пенсіонерів (рядок 01) -  працюючі пенсіонери</t>
  </si>
  <si>
    <t>24</t>
  </si>
  <si>
    <t>Довідково: ті які працюють на спец посадах «виплата пенсій припинена»</t>
  </si>
  <si>
    <t>25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</si>
  <si>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</si>
  <si>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_________________________________
(прізвище, номер телефону)</t>
  </si>
  <si>
    <t>Керівник _________________________
(підпис) (прізвище, ініціали)</t>
  </si>
  <si>
    <t>"___" __________________ 20     р.</t>
  </si>
  <si>
    <t>Чисельність</t>
  </si>
  <si>
    <t>Результат</t>
  </si>
  <si>
    <t>=</t>
  </si>
  <si>
    <t>02-14</t>
  </si>
  <si>
    <t>15-20</t>
  </si>
  <si>
    <t>21-23</t>
  </si>
  <si>
    <t>&lt;=</t>
  </si>
  <si>
    <t>25(Раб)</t>
  </si>
  <si>
    <t>Сума</t>
  </si>
  <si>
    <t xml:space="preserve">Розподіл пенсіонерів за розмірами призначених місячних пенсій </t>
  </si>
  <si>
    <t>№ п/п</t>
  </si>
  <si>
    <t>Регіони</t>
  </si>
  <si>
    <t>Пенсіонери, всього</t>
  </si>
  <si>
    <t>Чисельність пенсіонерів, всього</t>
  </si>
  <si>
    <t>Сума призначених місячних пенсій, тис.грн.</t>
  </si>
  <si>
    <t>Середній розмір пенсії, грн.коп.</t>
  </si>
  <si>
    <t>1</t>
  </si>
  <si>
    <t>ГУ ПФУ в Тернопільській області (Тернопільське ОУ)</t>
  </si>
  <si>
    <t>2</t>
  </si>
  <si>
    <t>ГУ ПФУ в Тернопільській області (Бережанське ОУ)</t>
  </si>
  <si>
    <t>3</t>
  </si>
  <si>
    <t>ГУ ПФУ в Тернопільській області (Бучацьке ОУ)</t>
  </si>
  <si>
    <t>4</t>
  </si>
  <si>
    <t>ГУ ПФУ в Тернопільській області (Козівське ОУ)</t>
  </si>
  <si>
    <t>5</t>
  </si>
  <si>
    <t>ГУ ПФУ в Тернопільській області (Лановецьке ОУ)</t>
  </si>
  <si>
    <t>6</t>
  </si>
  <si>
    <t>ГУ ПФУ в Тернопільській області (Кременецьке ОУ)</t>
  </si>
  <si>
    <t>7</t>
  </si>
  <si>
    <t>ГУ ПФУ в Тернопільській області (Теребовлянське ОУ)</t>
  </si>
  <si>
    <t>8</t>
  </si>
  <si>
    <t>ГУ ПФУ в Тернопільській області (Чортківське ОУ)</t>
  </si>
  <si>
    <t>Всього</t>
  </si>
  <si>
    <t>Розподіл пенсіонерів за видами призначених місячних пенсій</t>
  </si>
  <si>
    <t xml:space="preserve"> за віком</t>
  </si>
  <si>
    <t>по інвалідності</t>
  </si>
  <si>
    <t>у разі втрати годувальника</t>
  </si>
  <si>
    <t>за вислугу років</t>
  </si>
  <si>
    <t>соціальні пенсії</t>
  </si>
  <si>
    <t>довічне утримання суддів</t>
  </si>
  <si>
    <t>Розподіл пенсіонерів за розмірами призначених пенсій відносно прожиткового мінімуму для осіб, які втратили працездатність</t>
  </si>
  <si>
    <t xml:space="preserve">нижче прожиткового мінімуму </t>
  </si>
  <si>
    <t>у розмірі прожиткового мінімуму</t>
  </si>
  <si>
    <t>вище прожиткового мінімуму</t>
  </si>
  <si>
    <t>Із загального числа пенсіонерів (рядок 01) -  працюючі пенсіонери</t>
  </si>
  <si>
    <t>ЗВІТ
про розподіл працюючих пенсіонерів за розмірами призначених місячних пенсій</t>
  </si>
  <si>
    <r>
      <t xml:space="preserve">Чисельність </t>
    </r>
    <r>
      <rPr>
        <b/>
        <u/>
        <sz val="8"/>
        <rFont val="Times New Roman"/>
        <charset val="204"/>
      </rPr>
      <t>працюючих</t>
    </r>
    <r>
      <rPr>
        <sz val="8"/>
        <rFont val="Times New Roman"/>
        <charset val="204"/>
      </rPr>
      <t xml:space="preserve"> пенсіонерів усіх категорій (осіб)</t>
    </r>
  </si>
  <si>
    <t xml:space="preserve"> Із загального числа пенсіонерів (рядок 01) -  працюючі пенсіонери(85%  признач.розміру)</t>
  </si>
  <si>
    <t xml:space="preserve">Розподіл працюючих пенсіонерів за розмірами призначених місячних пенсій </t>
  </si>
  <si>
    <t>Розподіл працюючих пенсіонерів за видами призначених місячних пенсій</t>
  </si>
  <si>
    <t>Розподіл працюючих пенсіонерів за розмірами призначених пенсій відносно прожиткового мінімуму для осіб, які втратили працездатність</t>
  </si>
  <si>
    <t>Із загального числа пенсіонерів (рядок 01) -  працюючі пенсіонери(85% признач. розм.)</t>
  </si>
  <si>
    <t>01.10.2024</t>
  </si>
</sst>
</file>

<file path=xl/styles.xml><?xml version="1.0" encoding="utf-8"?>
<styleSheet xmlns="http://schemas.openxmlformats.org/spreadsheetml/2006/main">
  <fonts count="30">
    <font>
      <sz val="10"/>
      <name val="Times New Roman"/>
      <charset val="204"/>
    </font>
    <font>
      <sz val="11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sz val="11"/>
      <color rgb="FF9C650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charset val="204"/>
    </font>
    <font>
      <sz val="8"/>
      <color indexed="10"/>
      <name val="Times New Roman"/>
      <charset val="204"/>
    </font>
    <font>
      <sz val="8"/>
      <color indexed="10"/>
      <name val="Times New Roman"/>
      <family val="1"/>
      <charset val="204"/>
    </font>
    <font>
      <sz val="10"/>
      <color indexed="10"/>
      <name val="Times New Roman"/>
      <charset val="204"/>
    </font>
    <font>
      <sz val="8"/>
      <color indexed="8"/>
      <name val="Times New Roman"/>
      <family val="1"/>
      <charset val="204"/>
    </font>
    <font>
      <b/>
      <u/>
      <sz val="8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7">
    <xf numFmtId="0" fontId="0" fillId="0" borderId="0" xfId="0"/>
    <xf numFmtId="0" fontId="18" fillId="0" borderId="0" xfId="0" applyFont="1"/>
    <xf numFmtId="0" fontId="23" fillId="0" borderId="0" xfId="0" applyFont="1" applyAlignment="1"/>
    <xf numFmtId="49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center"/>
    </xf>
    <xf numFmtId="0" fontId="19" fillId="0" borderId="10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0" xfId="0" applyAlignment="1"/>
    <xf numFmtId="0" fontId="18" fillId="0" borderId="10" xfId="0" applyFont="1" applyBorder="1" applyAlignment="1">
      <alignment wrapText="1"/>
    </xf>
    <xf numFmtId="0" fontId="18" fillId="0" borderId="10" xfId="0" applyFont="1" applyBorder="1" applyAlignment="1">
      <alignment horizontal="center" wrapText="1"/>
    </xf>
    <xf numFmtId="0" fontId="0" fillId="0" borderId="0" xfId="0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0" fillId="0" borderId="0" xfId="0" applyProtection="1">
      <protection locked="0"/>
    </xf>
    <xf numFmtId="0" fontId="18" fillId="0" borderId="17" xfId="0" applyFont="1" applyBorder="1" applyAlignment="1" applyProtection="1">
      <alignment horizontal="center" vertical="top" wrapText="1"/>
      <protection locked="0"/>
    </xf>
    <xf numFmtId="1" fontId="0" fillId="0" borderId="0" xfId="0" applyNumberFormat="1" applyAlignment="1" applyProtection="1">
      <alignment horizontal="right"/>
      <protection locked="0"/>
    </xf>
    <xf numFmtId="1" fontId="18" fillId="0" borderId="18" xfId="0" applyNumberFormat="1" applyFont="1" applyBorder="1" applyAlignment="1" applyProtection="1">
      <alignment horizontal="right" vertical="top" wrapText="1"/>
      <protection locked="0"/>
    </xf>
    <xf numFmtId="1" fontId="18" fillId="0" borderId="17" xfId="0" applyNumberFormat="1" applyFont="1" applyBorder="1" applyAlignment="1" applyProtection="1">
      <alignment horizontal="right" vertical="top" wrapText="1"/>
      <protection locked="0"/>
    </xf>
    <xf numFmtId="0" fontId="18" fillId="0" borderId="19" xfId="0" applyFont="1" applyBorder="1" applyAlignment="1" applyProtection="1">
      <alignment horizontal="center" wrapText="1"/>
      <protection locked="0"/>
    </xf>
    <xf numFmtId="1" fontId="18" fillId="0" borderId="17" xfId="0" applyNumberFormat="1" applyFont="1" applyBorder="1" applyAlignment="1" applyProtection="1">
      <alignment horizontal="left" vertical="top" wrapText="1"/>
      <protection locked="0"/>
    </xf>
    <xf numFmtId="0" fontId="24" fillId="0" borderId="0" xfId="0" applyFont="1"/>
    <xf numFmtId="49" fontId="24" fillId="0" borderId="0" xfId="0" applyNumberFormat="1" applyFont="1" applyAlignment="1">
      <alignment wrapText="1"/>
    </xf>
    <xf numFmtId="49" fontId="24" fillId="0" borderId="0" xfId="0" applyNumberFormat="1" applyFont="1" applyAlignment="1">
      <alignment horizontal="center"/>
    </xf>
    <xf numFmtId="3" fontId="24" fillId="0" borderId="0" xfId="0" applyNumberFormat="1" applyFont="1"/>
    <xf numFmtId="4" fontId="24" fillId="0" borderId="0" xfId="0" applyNumberFormat="1" applyFont="1"/>
    <xf numFmtId="0" fontId="25" fillId="0" borderId="0" xfId="0" applyFont="1"/>
    <xf numFmtId="0" fontId="24" fillId="0" borderId="0" xfId="0" applyFont="1" applyAlignment="1">
      <alignment horizontal="left" vertical="top" wrapText="1"/>
    </xf>
    <xf numFmtId="49" fontId="24" fillId="0" borderId="24" xfId="0" applyNumberFormat="1" applyFont="1" applyBorder="1" applyAlignment="1">
      <alignment horizontal="center" vertical="center" wrapText="1"/>
    </xf>
    <xf numFmtId="49" fontId="24" fillId="0" borderId="24" xfId="0" applyNumberFormat="1" applyFont="1" applyBorder="1" applyAlignment="1">
      <alignment horizontal="center" vertical="top" wrapText="1"/>
    </xf>
    <xf numFmtId="3" fontId="24" fillId="0" borderId="25" xfId="0" applyNumberFormat="1" applyFont="1" applyBorder="1" applyAlignment="1">
      <alignment horizontal="center" vertical="top" wrapText="1"/>
    </xf>
    <xf numFmtId="4" fontId="24" fillId="0" borderId="26" xfId="0" applyNumberFormat="1" applyFont="1" applyBorder="1" applyAlignment="1">
      <alignment horizontal="center" vertical="top" wrapText="1"/>
    </xf>
    <xf numFmtId="4" fontId="24" fillId="0" borderId="25" xfId="0" applyNumberFormat="1" applyFont="1" applyBorder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1" fontId="24" fillId="0" borderId="0" xfId="0" applyNumberFormat="1" applyFont="1"/>
    <xf numFmtId="49" fontId="24" fillId="0" borderId="25" xfId="0" applyNumberFormat="1" applyFont="1" applyBorder="1" applyAlignment="1">
      <alignment horizontal="center" wrapText="1"/>
    </xf>
    <xf numFmtId="49" fontId="24" fillId="0" borderId="25" xfId="0" applyNumberFormat="1" applyFont="1" applyBorder="1" applyAlignment="1">
      <alignment horizontal="center"/>
    </xf>
    <xf numFmtId="1" fontId="24" fillId="0" borderId="25" xfId="0" applyNumberFormat="1" applyFont="1" applyBorder="1" applyAlignment="1">
      <alignment horizontal="center"/>
    </xf>
    <xf numFmtId="1" fontId="25" fillId="0" borderId="0" xfId="0" applyNumberFormat="1" applyFont="1"/>
    <xf numFmtId="49" fontId="24" fillId="0" borderId="25" xfId="0" applyNumberFormat="1" applyFont="1" applyBorder="1" applyAlignment="1">
      <alignment wrapText="1"/>
    </xf>
    <xf numFmtId="0" fontId="28" fillId="0" borderId="25" xfId="0" applyFont="1" applyFill="1" applyBorder="1" applyAlignment="1">
      <alignment wrapText="1"/>
    </xf>
    <xf numFmtId="3" fontId="25" fillId="0" borderId="0" xfId="0" applyNumberFormat="1" applyFont="1"/>
    <xf numFmtId="4" fontId="25" fillId="0" borderId="0" xfId="0" applyNumberFormat="1" applyFont="1"/>
    <xf numFmtId="49" fontId="21" fillId="0" borderId="25" xfId="0" applyNumberFormat="1" applyFont="1" applyBorder="1" applyAlignment="1">
      <alignment horizontal="center"/>
    </xf>
    <xf numFmtId="3" fontId="21" fillId="0" borderId="0" xfId="0" applyNumberFormat="1" applyFont="1"/>
    <xf numFmtId="4" fontId="21" fillId="0" borderId="0" xfId="0" applyNumberFormat="1" applyFont="1"/>
    <xf numFmtId="0" fontId="21" fillId="0" borderId="0" xfId="0" applyFont="1"/>
    <xf numFmtId="1" fontId="21" fillId="0" borderId="25" xfId="0" applyNumberFormat="1" applyFont="1" applyBorder="1"/>
    <xf numFmtId="4" fontId="21" fillId="0" borderId="25" xfId="0" applyNumberFormat="1" applyFont="1" applyBorder="1"/>
    <xf numFmtId="49" fontId="24" fillId="0" borderId="27" xfId="0" applyNumberFormat="1" applyFont="1" applyBorder="1" applyAlignment="1">
      <alignment wrapText="1"/>
    </xf>
    <xf numFmtId="49" fontId="21" fillId="0" borderId="27" xfId="0" applyNumberFormat="1" applyFont="1" applyBorder="1" applyAlignment="1">
      <alignment horizontal="center"/>
    </xf>
    <xf numFmtId="3" fontId="21" fillId="0" borderId="27" xfId="0" applyNumberFormat="1" applyFont="1" applyBorder="1" applyAlignment="1">
      <alignment horizontal="right"/>
    </xf>
    <xf numFmtId="4" fontId="21" fillId="0" borderId="27" xfId="0" applyNumberFormat="1" applyFont="1" applyBorder="1" applyAlignment="1">
      <alignment horizontal="right"/>
    </xf>
    <xf numFmtId="3" fontId="21" fillId="0" borderId="25" xfId="0" applyNumberFormat="1" applyFont="1" applyBorder="1" applyAlignment="1">
      <alignment horizontal="right"/>
    </xf>
    <xf numFmtId="4" fontId="21" fillId="0" borderId="25" xfId="0" applyNumberFormat="1" applyFont="1" applyBorder="1" applyAlignment="1">
      <alignment horizontal="right"/>
    </xf>
    <xf numFmtId="0" fontId="21" fillId="0" borderId="0" xfId="0" applyFont="1" applyAlignment="1"/>
    <xf numFmtId="0" fontId="21" fillId="0" borderId="0" xfId="0" applyFont="1" applyBorder="1" applyAlignment="1">
      <alignment horizontal="left" vertical="center" wrapText="1"/>
    </xf>
    <xf numFmtId="3" fontId="21" fillId="0" borderId="0" xfId="0" applyNumberFormat="1" applyFont="1" applyBorder="1" applyAlignment="1">
      <alignment horizontal="left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1" fillId="0" borderId="25" xfId="0" applyFont="1" applyBorder="1"/>
    <xf numFmtId="1" fontId="21" fillId="0" borderId="25" xfId="0" applyNumberFormat="1" applyFont="1" applyBorder="1" applyAlignment="1">
      <alignment horizontal="right"/>
    </xf>
    <xf numFmtId="2" fontId="21" fillId="0" borderId="25" xfId="0" applyNumberFormat="1" applyFont="1" applyBorder="1" applyAlignment="1">
      <alignment horizontal="right"/>
    </xf>
    <xf numFmtId="2" fontId="21" fillId="0" borderId="31" xfId="0" applyNumberFormat="1" applyFont="1" applyBorder="1" applyAlignment="1">
      <alignment horizontal="right"/>
    </xf>
    <xf numFmtId="3" fontId="21" fillId="0" borderId="0" xfId="0" applyNumberFormat="1" applyFont="1" applyBorder="1"/>
    <xf numFmtId="3" fontId="26" fillId="0" borderId="0" xfId="0" applyNumberFormat="1" applyFont="1"/>
    <xf numFmtId="4" fontId="26" fillId="0" borderId="0" xfId="0" applyNumberFormat="1" applyFont="1"/>
    <xf numFmtId="2" fontId="21" fillId="0" borderId="25" xfId="0" applyNumberFormat="1" applyFont="1" applyBorder="1"/>
    <xf numFmtId="2" fontId="21" fillId="0" borderId="31" xfId="0" applyNumberFormat="1" applyFont="1" applyBorder="1"/>
    <xf numFmtId="0" fontId="0" fillId="0" borderId="0" xfId="0" applyFont="1"/>
    <xf numFmtId="0" fontId="27" fillId="0" borderId="0" xfId="0" applyFont="1"/>
    <xf numFmtId="0" fontId="28" fillId="0" borderId="25" xfId="0" applyFont="1" applyFill="1" applyBorder="1" applyAlignment="1">
      <alignment horizontal="center" wrapText="1"/>
    </xf>
    <xf numFmtId="0" fontId="18" fillId="0" borderId="10" xfId="0" applyFont="1" applyBorder="1" applyAlignment="1" applyProtection="1">
      <alignment horizontal="center" vertical="top" wrapText="1"/>
      <protection locked="0"/>
    </xf>
    <xf numFmtId="0" fontId="18" fillId="0" borderId="18" xfId="0" applyFont="1" applyBorder="1" applyAlignment="1" applyProtection="1">
      <alignment horizontal="center" vertical="top" wrapText="1"/>
      <protection locked="0"/>
    </xf>
    <xf numFmtId="0" fontId="18" fillId="0" borderId="21" xfId="0" applyFont="1" applyBorder="1" applyAlignment="1" applyProtection="1">
      <alignment horizontal="center" vertical="top" wrapText="1"/>
      <protection locked="0"/>
    </xf>
    <xf numFmtId="0" fontId="18" fillId="0" borderId="23" xfId="0" applyFont="1" applyBorder="1" applyAlignment="1" applyProtection="1">
      <alignment horizontal="center" vertical="top" wrapText="1"/>
      <protection locked="0"/>
    </xf>
    <xf numFmtId="0" fontId="18" fillId="0" borderId="22" xfId="0" applyFont="1" applyBorder="1" applyAlignment="1" applyProtection="1">
      <alignment horizontal="center" vertical="top" wrapText="1"/>
      <protection locked="0"/>
    </xf>
    <xf numFmtId="0" fontId="18" fillId="0" borderId="14" xfId="0" applyFont="1" applyBorder="1" applyProtection="1">
      <protection locked="0"/>
    </xf>
    <xf numFmtId="0" fontId="19" fillId="0" borderId="21" xfId="0" applyFont="1" applyBorder="1" applyAlignment="1" applyProtection="1">
      <alignment vertical="top" wrapText="1"/>
      <protection locked="0"/>
    </xf>
    <xf numFmtId="0" fontId="19" fillId="0" borderId="23" xfId="0" applyFont="1" applyBorder="1" applyAlignment="1" applyProtection="1">
      <alignment vertical="top" wrapText="1"/>
      <protection locked="0"/>
    </xf>
    <xf numFmtId="0" fontId="19" fillId="0" borderId="22" xfId="0" applyFont="1" applyBorder="1" applyAlignment="1" applyProtection="1">
      <alignment vertical="top" wrapText="1"/>
      <protection locked="0"/>
    </xf>
    <xf numFmtId="0" fontId="20" fillId="0" borderId="21" xfId="0" applyFont="1" applyBorder="1" applyAlignment="1" applyProtection="1">
      <alignment vertical="top" wrapText="1"/>
      <protection locked="0"/>
    </xf>
    <xf numFmtId="0" fontId="20" fillId="0" borderId="23" xfId="0" applyFont="1" applyBorder="1" applyAlignment="1" applyProtection="1">
      <alignment vertical="top" wrapText="1"/>
      <protection locked="0"/>
    </xf>
    <xf numFmtId="0" fontId="20" fillId="0" borderId="22" xfId="0" applyFont="1" applyBorder="1" applyAlignment="1" applyProtection="1">
      <alignment vertical="top" wrapText="1"/>
      <protection locked="0"/>
    </xf>
    <xf numFmtId="0" fontId="18" fillId="0" borderId="21" xfId="0" applyFont="1" applyBorder="1" applyAlignment="1" applyProtection="1">
      <alignment vertical="top" wrapText="1"/>
      <protection locked="0"/>
    </xf>
    <xf numFmtId="0" fontId="18" fillId="0" borderId="23" xfId="0" applyFont="1" applyBorder="1" applyAlignment="1" applyProtection="1">
      <alignment vertical="top" wrapText="1"/>
      <protection locked="0"/>
    </xf>
    <xf numFmtId="0" fontId="18" fillId="0" borderId="22" xfId="0" applyFont="1" applyBorder="1" applyAlignment="1" applyProtection="1">
      <alignment vertical="top" wrapText="1"/>
      <protection locked="0"/>
    </xf>
    <xf numFmtId="0" fontId="18" fillId="0" borderId="12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0" fontId="18" fillId="0" borderId="13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20" xfId="0" applyFont="1" applyBorder="1" applyAlignment="1">
      <alignment vertical="top" wrapText="1"/>
    </xf>
    <xf numFmtId="0" fontId="18" fillId="0" borderId="19" xfId="0" applyFont="1" applyBorder="1" applyAlignment="1">
      <alignment horizontal="center" wrapText="1"/>
    </xf>
    <xf numFmtId="0" fontId="18" fillId="0" borderId="18" xfId="0" applyFont="1" applyBorder="1" applyAlignment="1">
      <alignment horizontal="center" wrapText="1"/>
    </xf>
    <xf numFmtId="0" fontId="18" fillId="0" borderId="15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0" xfId="0" applyFont="1" applyBorder="1" applyAlignment="1">
      <alignment horizontal="center" wrapText="1"/>
    </xf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49" fontId="23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0" fontId="18" fillId="0" borderId="15" xfId="0" applyFont="1" applyBorder="1" applyAlignment="1">
      <alignment horizontal="left" vertical="top" wrapText="1" indent="1"/>
    </xf>
    <xf numFmtId="0" fontId="18" fillId="0" borderId="16" xfId="0" applyFont="1" applyBorder="1" applyAlignment="1">
      <alignment horizontal="left" vertical="top" wrapText="1" indent="1"/>
    </xf>
    <xf numFmtId="0" fontId="18" fillId="0" borderId="17" xfId="0" applyFont="1" applyBorder="1" applyAlignment="1">
      <alignment horizontal="left" vertical="top" wrapText="1" indent="1"/>
    </xf>
    <xf numFmtId="0" fontId="21" fillId="0" borderId="0" xfId="0" applyFont="1" applyBorder="1" applyAlignment="1">
      <alignment horizontal="left" vertical="top" wrapText="1"/>
    </xf>
    <xf numFmtId="0" fontId="0" fillId="0" borderId="0" xfId="0" applyAlignment="1">
      <alignment horizontal="right" wrapText="1"/>
    </xf>
    <xf numFmtId="0" fontId="21" fillId="0" borderId="24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/>
    </xf>
    <xf numFmtId="0" fontId="22" fillId="0" borderId="31" xfId="0" applyFont="1" applyBorder="1" applyAlignment="1">
      <alignment horizontal="center"/>
    </xf>
    <xf numFmtId="0" fontId="21" fillId="0" borderId="29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2" fillId="0" borderId="0" xfId="0" applyFont="1" applyAlignment="1">
      <alignment horizontal="left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5pf%20(rab)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3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5pf (rab)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datok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datok 2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odatok 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showFormulas="1" tabSelected="1" workbookViewId="0">
      <selection activeCell="D5" sqref="D5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100" t="s">
        <v>0</v>
      </c>
      <c r="B1" s="100"/>
      <c r="C1" s="100"/>
      <c r="D1" s="100"/>
      <c r="E1" s="100"/>
      <c r="F1" s="100"/>
      <c r="G1" s="100"/>
    </row>
    <row r="2" spans="1:9">
      <c r="A2" s="1"/>
    </row>
    <row r="3" spans="1:9" ht="35.25" customHeight="1">
      <c r="A3" s="101" t="s">
        <v>1</v>
      </c>
      <c r="B3" s="101"/>
      <c r="C3" s="101"/>
      <c r="D3" s="101"/>
      <c r="E3" s="101"/>
      <c r="F3" s="101"/>
      <c r="G3" s="101"/>
    </row>
    <row r="4" spans="1:9" ht="15.75" customHeight="1">
      <c r="B4" s="2"/>
      <c r="C4" s="3" t="s">
        <v>2</v>
      </c>
      <c r="D4" s="102" t="s">
        <v>146</v>
      </c>
      <c r="E4" s="102"/>
    </row>
    <row r="5" spans="1:9" ht="16.5" customHeight="1" thickBot="1">
      <c r="A5" s="4"/>
    </row>
    <row r="6" spans="1:9" ht="14.25" customHeight="1" thickBot="1">
      <c r="A6" s="103" t="s">
        <v>4</v>
      </c>
      <c r="B6" s="104"/>
      <c r="C6" s="104"/>
      <c r="D6" s="104"/>
      <c r="E6" s="105"/>
      <c r="F6" s="5" t="s">
        <v>5</v>
      </c>
      <c r="G6" s="106" t="s">
        <v>6</v>
      </c>
      <c r="H6" s="107"/>
      <c r="I6" s="107"/>
    </row>
    <row r="7" spans="1:9" ht="2.25" hidden="1" customHeight="1">
      <c r="A7" s="6"/>
      <c r="B7" s="7"/>
      <c r="C7" s="7"/>
      <c r="D7" s="7"/>
      <c r="E7" s="8"/>
      <c r="F7" s="9"/>
      <c r="G7" s="10"/>
      <c r="H7" s="11"/>
      <c r="I7" s="11"/>
    </row>
    <row r="8" spans="1:9" ht="34.5" customHeight="1">
      <c r="A8" s="88" t="s">
        <v>7</v>
      </c>
      <c r="B8" s="89"/>
      <c r="C8" s="89"/>
      <c r="D8" s="89"/>
      <c r="E8" s="90"/>
      <c r="F8" s="12"/>
      <c r="G8" s="108" t="s">
        <v>8</v>
      </c>
      <c r="H8" s="109"/>
      <c r="I8" s="109"/>
    </row>
    <row r="9" spans="1:9" ht="25.5" customHeight="1">
      <c r="A9" s="110" t="s">
        <v>9</v>
      </c>
      <c r="B9" s="111"/>
      <c r="C9" s="111"/>
      <c r="D9" s="111"/>
      <c r="E9" s="112"/>
      <c r="F9" s="94" t="s">
        <v>10</v>
      </c>
      <c r="G9" s="108"/>
      <c r="H9" s="109"/>
      <c r="I9" s="109"/>
    </row>
    <row r="10" spans="1:9" ht="13.5" customHeight="1" thickBot="1">
      <c r="A10" s="113" t="s">
        <v>11</v>
      </c>
      <c r="B10" s="114"/>
      <c r="C10" s="114"/>
      <c r="D10" s="114"/>
      <c r="E10" s="115"/>
      <c r="F10" s="95"/>
      <c r="G10" s="108"/>
      <c r="H10" s="109"/>
      <c r="I10" s="109"/>
    </row>
    <row r="11" spans="1:9" ht="29.25" customHeight="1">
      <c r="A11" s="88" t="s">
        <v>12</v>
      </c>
      <c r="B11" s="89"/>
      <c r="C11" s="89"/>
      <c r="D11" s="89"/>
      <c r="E11" s="90"/>
      <c r="F11" s="13"/>
      <c r="G11" s="108"/>
      <c r="H11" s="109"/>
      <c r="I11" s="109"/>
    </row>
    <row r="12" spans="1:9" ht="13.5" customHeight="1">
      <c r="A12" s="91" t="s">
        <v>13</v>
      </c>
      <c r="B12" s="92"/>
      <c r="C12" s="92"/>
      <c r="D12" s="92"/>
      <c r="E12" s="93"/>
      <c r="F12" s="94" t="s">
        <v>14</v>
      </c>
      <c r="G12" s="14"/>
    </row>
    <row r="13" spans="1:9" ht="51.75" customHeight="1" thickBot="1">
      <c r="A13" s="96" t="s">
        <v>15</v>
      </c>
      <c r="B13" s="97"/>
      <c r="C13" s="97"/>
      <c r="D13" s="97"/>
      <c r="E13" s="98"/>
      <c r="F13" s="95"/>
      <c r="G13" s="14"/>
      <c r="H13" s="15"/>
      <c r="I13" s="15" t="s">
        <v>16</v>
      </c>
    </row>
    <row r="14" spans="1:9" ht="25.5" customHeight="1">
      <c r="A14" s="88" t="s">
        <v>17</v>
      </c>
      <c r="B14" s="89"/>
      <c r="C14" s="89"/>
      <c r="D14" s="89"/>
      <c r="E14" s="90"/>
      <c r="F14" s="99" t="s">
        <v>18</v>
      </c>
      <c r="G14" s="14"/>
    </row>
    <row r="15" spans="1:9" ht="12.75" customHeight="1" thickBot="1">
      <c r="A15" s="96" t="s">
        <v>19</v>
      </c>
      <c r="B15" s="97"/>
      <c r="C15" s="97"/>
      <c r="D15" s="97"/>
      <c r="E15" s="98"/>
      <c r="F15" s="95"/>
      <c r="G15" s="14"/>
    </row>
    <row r="16" spans="1:9" ht="13.5" customHeight="1" thickBot="1">
      <c r="A16" s="1"/>
    </row>
    <row r="17" spans="1:9" s="16" customFormat="1" ht="13.5" customHeight="1" thickBot="1">
      <c r="A17" s="79" t="s">
        <v>20</v>
      </c>
      <c r="B17" s="80"/>
      <c r="C17" s="80"/>
      <c r="D17" s="80"/>
      <c r="E17" s="80"/>
      <c r="F17" s="80"/>
      <c r="G17" s="80"/>
      <c r="H17" s="80"/>
      <c r="I17" s="81"/>
    </row>
    <row r="18" spans="1:9" s="16" customFormat="1" ht="14.25" customHeight="1" thickBot="1">
      <c r="A18" s="82" t="s">
        <v>21</v>
      </c>
      <c r="B18" s="83"/>
      <c r="C18" s="83"/>
      <c r="D18" s="83"/>
      <c r="E18" s="83"/>
      <c r="F18" s="83"/>
      <c r="G18" s="83"/>
      <c r="H18" s="83"/>
      <c r="I18" s="84"/>
    </row>
    <row r="19" spans="1:9" s="16" customFormat="1" ht="13.5" customHeight="1" thickBot="1">
      <c r="A19" s="85"/>
      <c r="B19" s="86"/>
      <c r="C19" s="86"/>
      <c r="D19" s="86"/>
      <c r="E19" s="86"/>
      <c r="F19" s="86"/>
      <c r="G19" s="86"/>
      <c r="H19" s="86"/>
      <c r="I19" s="87"/>
    </row>
    <row r="20" spans="1:9" s="16" customFormat="1" ht="13.5" customHeight="1" thickBot="1">
      <c r="A20" s="79" t="s">
        <v>22</v>
      </c>
      <c r="B20" s="80"/>
      <c r="C20" s="80"/>
      <c r="D20" s="80"/>
      <c r="E20" s="80"/>
      <c r="F20" s="80"/>
      <c r="G20" s="80"/>
      <c r="H20" s="80"/>
      <c r="I20" s="81"/>
    </row>
    <row r="21" spans="1:9" s="16" customFormat="1" ht="13.5" customHeight="1" thickBot="1">
      <c r="A21" s="85"/>
      <c r="B21" s="86"/>
      <c r="C21" s="86"/>
      <c r="D21" s="86"/>
      <c r="E21" s="86"/>
      <c r="F21" s="86"/>
      <c r="G21" s="86"/>
      <c r="H21" s="86"/>
      <c r="I21" s="87"/>
    </row>
    <row r="22" spans="1:9" s="16" customFormat="1" ht="13.5" customHeight="1" thickBot="1">
      <c r="A22" s="85"/>
      <c r="B22" s="86"/>
      <c r="C22" s="86"/>
      <c r="D22" s="86"/>
      <c r="E22" s="86"/>
      <c r="F22" s="86"/>
      <c r="G22" s="86"/>
      <c r="H22" s="86"/>
      <c r="I22" s="87"/>
    </row>
    <row r="23" spans="1:9" s="16" customFormat="1" ht="13.5" customHeight="1" thickBot="1">
      <c r="A23" s="73" t="s">
        <v>23</v>
      </c>
      <c r="B23" s="75" t="s">
        <v>24</v>
      </c>
      <c r="C23" s="76"/>
      <c r="D23" s="76"/>
      <c r="E23" s="76"/>
      <c r="F23" s="76"/>
      <c r="G23" s="76"/>
      <c r="H23" s="76"/>
      <c r="I23" s="77"/>
    </row>
    <row r="24" spans="1:9" s="16" customFormat="1" ht="67.5" customHeight="1" thickBot="1">
      <c r="A24" s="74"/>
      <c r="B24" s="17" t="s">
        <v>25</v>
      </c>
      <c r="C24" s="17" t="s">
        <v>26</v>
      </c>
      <c r="D24" s="17" t="s">
        <v>27</v>
      </c>
      <c r="E24" s="17" t="s">
        <v>28</v>
      </c>
      <c r="F24" s="17" t="s">
        <v>29</v>
      </c>
      <c r="G24" s="17" t="s">
        <v>30</v>
      </c>
      <c r="H24" s="17"/>
      <c r="I24" s="17" t="s">
        <v>31</v>
      </c>
    </row>
    <row r="25" spans="1:9" s="18" customFormat="1" ht="13.5" customHeight="1" thickBot="1">
      <c r="A25" s="19">
        <v>1</v>
      </c>
      <c r="B25" s="20">
        <v>2</v>
      </c>
      <c r="C25" s="20">
        <v>3</v>
      </c>
      <c r="D25" s="21">
        <v>4</v>
      </c>
      <c r="E25" s="20">
        <v>5</v>
      </c>
      <c r="F25" s="20">
        <v>6</v>
      </c>
      <c r="G25" s="20">
        <v>7</v>
      </c>
      <c r="H25" s="20">
        <v>8</v>
      </c>
      <c r="I25" s="22">
        <v>9</v>
      </c>
    </row>
    <row r="26" spans="1:9" s="16" customFormat="1">
      <c r="A26" s="78" t="s">
        <v>32</v>
      </c>
      <c r="B26" s="78"/>
      <c r="C26" s="78"/>
      <c r="D26" s="78"/>
      <c r="E26" s="78"/>
      <c r="F26" s="78"/>
    </row>
    <row r="27" spans="1:9" s="16" customFormat="1"/>
  </sheetData>
  <mergeCells count="26">
    <mergeCell ref="A8:E8"/>
    <mergeCell ref="G8:I11"/>
    <mergeCell ref="A9:E9"/>
    <mergeCell ref="F9:F10"/>
    <mergeCell ref="A10:E10"/>
    <mergeCell ref="A1:G1"/>
    <mergeCell ref="A3:G3"/>
    <mergeCell ref="D4:E4"/>
    <mergeCell ref="A6:E6"/>
    <mergeCell ref="G6:I6"/>
    <mergeCell ref="A11:E11"/>
    <mergeCell ref="A12:E12"/>
    <mergeCell ref="F12:F13"/>
    <mergeCell ref="A13:E13"/>
    <mergeCell ref="A14:E14"/>
    <mergeCell ref="F14:F15"/>
    <mergeCell ref="A15:E15"/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</mergeCells>
  <pageMargins left="0.59055118110236227" right="0.39370078740157483" top="0.39370078740157483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2:I34"/>
  <sheetViews>
    <sheetView topLeftCell="A22" workbookViewId="0">
      <selection activeCell="K4" sqref="K4"/>
    </sheetView>
  </sheetViews>
  <sheetFormatPr defaultColWidth="9.33203125" defaultRowHeight="11.25" customHeight="1"/>
  <cols>
    <col min="1" max="1" width="42" style="24" customWidth="1"/>
    <col min="2" max="2" width="6.33203125" style="25" customWidth="1"/>
    <col min="3" max="3" width="10.5" style="26" customWidth="1"/>
    <col min="4" max="4" width="19.1640625" style="27" customWidth="1"/>
    <col min="5" max="5" width="20.83203125" style="27" customWidth="1"/>
    <col min="6" max="7" width="9.33203125" style="23" hidden="1" customWidth="1"/>
    <col min="8" max="9" width="9.33203125" style="28" hidden="1" customWidth="1"/>
    <col min="10" max="16384" width="9.33203125" style="23"/>
  </cols>
  <sheetData>
    <row r="2" spans="1:9" s="29" customFormat="1" ht="67.5" customHeight="1">
      <c r="A2" s="30" t="s">
        <v>33</v>
      </c>
      <c r="B2" s="31" t="s">
        <v>34</v>
      </c>
      <c r="C2" s="32" t="s">
        <v>35</v>
      </c>
      <c r="D2" s="33" t="s">
        <v>36</v>
      </c>
      <c r="E2" s="34" t="s">
        <v>37</v>
      </c>
      <c r="H2" s="35"/>
      <c r="I2" s="35"/>
    </row>
    <row r="3" spans="1:9" s="36" customFormat="1" ht="11.25" customHeight="1">
      <c r="A3" s="37" t="s">
        <v>38</v>
      </c>
      <c r="B3" s="38" t="s">
        <v>39</v>
      </c>
      <c r="C3" s="39">
        <v>1</v>
      </c>
      <c r="D3" s="39">
        <v>2</v>
      </c>
      <c r="E3" s="39">
        <v>3</v>
      </c>
      <c r="H3" s="40"/>
      <c r="I3" s="40"/>
    </row>
    <row r="4" spans="1:9" ht="55.5" customHeight="1">
      <c r="A4" s="41" t="s">
        <v>40</v>
      </c>
      <c r="B4" s="38" t="s">
        <v>41</v>
      </c>
      <c r="C4" s="42">
        <v>261034</v>
      </c>
      <c r="D4" s="42">
        <v>1079610.1000000001</v>
      </c>
      <c r="E4" s="42">
        <v>4135.8999999999996</v>
      </c>
      <c r="F4" s="26">
        <f>SUM(C5:C16)</f>
        <v>254862</v>
      </c>
      <c r="G4" s="27">
        <f>SUM(D5:D16)</f>
        <v>989147.6</v>
      </c>
      <c r="H4" s="43">
        <f>F4-C4</f>
        <v>-6172</v>
      </c>
      <c r="I4" s="44">
        <f>G4-D4</f>
        <v>-90462.500000000116</v>
      </c>
    </row>
    <row r="5" spans="1:9" ht="12.75" customHeight="1">
      <c r="A5" s="41" t="s">
        <v>42</v>
      </c>
      <c r="B5" s="38" t="s">
        <v>43</v>
      </c>
      <c r="C5" s="42">
        <v>65</v>
      </c>
      <c r="D5" s="42">
        <v>43</v>
      </c>
      <c r="E5" s="42">
        <v>661.5</v>
      </c>
    </row>
    <row r="6" spans="1:9" ht="12.75" customHeight="1">
      <c r="A6" s="41" t="s">
        <v>44</v>
      </c>
      <c r="B6" s="38" t="s">
        <v>45</v>
      </c>
      <c r="C6" s="42">
        <v>80</v>
      </c>
      <c r="D6" s="42">
        <v>70.8</v>
      </c>
      <c r="E6" s="42">
        <v>885.38</v>
      </c>
    </row>
    <row r="7" spans="1:9" ht="12.75" customHeight="1">
      <c r="A7" s="41" t="s">
        <v>46</v>
      </c>
      <c r="B7" s="38" t="s">
        <v>47</v>
      </c>
      <c r="C7" s="42">
        <v>13</v>
      </c>
      <c r="D7" s="42">
        <v>13.7</v>
      </c>
      <c r="E7" s="42">
        <v>1054.22</v>
      </c>
    </row>
    <row r="8" spans="1:9" ht="12.75" customHeight="1">
      <c r="A8" s="41" t="s">
        <v>48</v>
      </c>
      <c r="B8" s="38" t="s">
        <v>49</v>
      </c>
      <c r="C8" s="42">
        <v>305</v>
      </c>
      <c r="D8" s="42">
        <v>360</v>
      </c>
      <c r="E8" s="42">
        <v>1180.5</v>
      </c>
    </row>
    <row r="9" spans="1:9" ht="12.75" customHeight="1">
      <c r="A9" s="41" t="s">
        <v>50</v>
      </c>
      <c r="B9" s="38" t="s">
        <v>51</v>
      </c>
      <c r="C9" s="42">
        <v>9</v>
      </c>
      <c r="D9" s="42">
        <v>11.2</v>
      </c>
      <c r="E9" s="42">
        <v>1242.6099999999999</v>
      </c>
    </row>
    <row r="10" spans="1:9" ht="12.75" customHeight="1">
      <c r="A10" s="41" t="s">
        <v>52</v>
      </c>
      <c r="B10" s="38" t="s">
        <v>53</v>
      </c>
      <c r="C10" s="42">
        <v>9</v>
      </c>
      <c r="D10" s="42">
        <v>12.3</v>
      </c>
      <c r="E10" s="42">
        <v>1364.65</v>
      </c>
    </row>
    <row r="11" spans="1:9" ht="12.75" customHeight="1">
      <c r="A11" s="41" t="s">
        <v>54</v>
      </c>
      <c r="B11" s="38" t="s">
        <v>55</v>
      </c>
      <c r="C11" s="42">
        <v>981</v>
      </c>
      <c r="D11" s="42">
        <v>1391.1</v>
      </c>
      <c r="E11" s="42">
        <v>1418.03</v>
      </c>
    </row>
    <row r="12" spans="1:9" ht="12.75" customHeight="1">
      <c r="A12" s="41" t="s">
        <v>56</v>
      </c>
      <c r="B12" s="38" t="s">
        <v>57</v>
      </c>
      <c r="C12" s="42">
        <v>171</v>
      </c>
      <c r="D12" s="42">
        <v>294.10000000000002</v>
      </c>
      <c r="E12" s="42">
        <v>1719.75</v>
      </c>
    </row>
    <row r="13" spans="1:9" ht="12.75" customHeight="1">
      <c r="A13" s="41" t="s">
        <v>58</v>
      </c>
      <c r="B13" s="38" t="s">
        <v>59</v>
      </c>
      <c r="C13" s="42">
        <v>98472</v>
      </c>
      <c r="D13" s="42">
        <v>275154</v>
      </c>
      <c r="E13" s="42">
        <v>2794.24</v>
      </c>
    </row>
    <row r="14" spans="1:9" ht="12.75" customHeight="1">
      <c r="A14" s="41" t="s">
        <v>60</v>
      </c>
      <c r="B14" s="38" t="s">
        <v>61</v>
      </c>
      <c r="C14" s="42">
        <v>59040</v>
      </c>
      <c r="D14" s="42">
        <v>208484.7</v>
      </c>
      <c r="E14" s="42">
        <v>3531.25</v>
      </c>
    </row>
    <row r="15" spans="1:9" ht="12.75" customHeight="1">
      <c r="A15" s="41" t="s">
        <v>62</v>
      </c>
      <c r="B15" s="38" t="s">
        <v>63</v>
      </c>
      <c r="C15" s="42">
        <v>56252</v>
      </c>
      <c r="D15" s="42">
        <v>246500.8</v>
      </c>
      <c r="E15" s="42">
        <v>4382.08</v>
      </c>
    </row>
    <row r="16" spans="1:9" ht="12.75" customHeight="1">
      <c r="A16" s="41" t="s">
        <v>64</v>
      </c>
      <c r="B16" s="38" t="s">
        <v>65</v>
      </c>
      <c r="C16" s="42">
        <v>39465</v>
      </c>
      <c r="D16" s="42">
        <v>256811.9</v>
      </c>
      <c r="E16" s="42">
        <v>6507.33</v>
      </c>
    </row>
    <row r="17" spans="1:9" ht="12.75" customHeight="1">
      <c r="A17" s="41" t="s">
        <v>66</v>
      </c>
      <c r="B17" s="45" t="s">
        <v>67</v>
      </c>
      <c r="C17" s="42">
        <v>6172</v>
      </c>
      <c r="D17" s="42">
        <v>90462.5</v>
      </c>
      <c r="E17" s="42">
        <v>14656.91</v>
      </c>
    </row>
    <row r="18" spans="1:9" ht="45.75" customHeight="1">
      <c r="A18" s="41" t="s">
        <v>68</v>
      </c>
      <c r="B18" s="45" t="s">
        <v>69</v>
      </c>
      <c r="C18" s="42">
        <v>199024</v>
      </c>
      <c r="D18" s="42">
        <v>859030.7</v>
      </c>
      <c r="E18" s="42">
        <v>4316.22</v>
      </c>
      <c r="F18" s="26">
        <f>SUM(C18:C23)</f>
        <v>261034</v>
      </c>
      <c r="G18" s="27">
        <f>SUM(D18:D23)</f>
        <v>1079610.1000000001</v>
      </c>
      <c r="H18" s="43">
        <f>F18-C4</f>
        <v>0</v>
      </c>
      <c r="I18" s="44">
        <f>G18-D4</f>
        <v>0</v>
      </c>
    </row>
    <row r="19" spans="1:9" ht="14.25" customHeight="1">
      <c r="A19" s="41" t="s">
        <v>70</v>
      </c>
      <c r="B19" s="45" t="s">
        <v>71</v>
      </c>
      <c r="C19" s="42">
        <v>44718</v>
      </c>
      <c r="D19" s="42">
        <v>154469.20000000001</v>
      </c>
      <c r="E19" s="42">
        <v>3454.3</v>
      </c>
    </row>
    <row r="20" spans="1:9" ht="14.25" customHeight="1">
      <c r="A20" s="41" t="s">
        <v>72</v>
      </c>
      <c r="B20" s="45" t="s">
        <v>73</v>
      </c>
      <c r="C20" s="42">
        <v>10643</v>
      </c>
      <c r="D20" s="42">
        <v>33431.800000000003</v>
      </c>
      <c r="E20" s="42">
        <v>3141.2</v>
      </c>
    </row>
    <row r="21" spans="1:9" ht="14.25" customHeight="1">
      <c r="A21" s="41" t="s">
        <v>74</v>
      </c>
      <c r="B21" s="45" t="s">
        <v>75</v>
      </c>
      <c r="C21" s="42">
        <v>5228</v>
      </c>
      <c r="D21" s="42">
        <v>21443.8</v>
      </c>
      <c r="E21" s="42">
        <v>4101.72</v>
      </c>
    </row>
    <row r="22" spans="1:9" ht="14.25" customHeight="1">
      <c r="A22" s="41" t="s">
        <v>76</v>
      </c>
      <c r="B22" s="45" t="s">
        <v>77</v>
      </c>
      <c r="C22" s="42">
        <v>1349</v>
      </c>
      <c r="D22" s="42">
        <v>3629</v>
      </c>
      <c r="E22" s="42">
        <v>2690.15</v>
      </c>
    </row>
    <row r="23" spans="1:9" ht="14.25" customHeight="1">
      <c r="A23" s="41" t="s">
        <v>78</v>
      </c>
      <c r="B23" s="45" t="s">
        <v>79</v>
      </c>
      <c r="C23" s="42">
        <v>72</v>
      </c>
      <c r="D23" s="42">
        <v>7605.6</v>
      </c>
      <c r="E23" s="42">
        <v>105632.84</v>
      </c>
    </row>
    <row r="24" spans="1:9" ht="42.75" customHeight="1">
      <c r="A24" s="41" t="s">
        <v>80</v>
      </c>
      <c r="B24" s="45" t="s">
        <v>81</v>
      </c>
      <c r="C24" s="42">
        <v>1727</v>
      </c>
      <c r="D24" s="42">
        <v>2404.1</v>
      </c>
      <c r="E24" s="42">
        <v>1392.06</v>
      </c>
      <c r="F24" s="26">
        <f>SUM(C24:C26)</f>
        <v>261034</v>
      </c>
      <c r="G24" s="27">
        <f>SUM(D24:D26)</f>
        <v>1079610.1000000001</v>
      </c>
      <c r="H24" s="43">
        <f>F24-C4</f>
        <v>0</v>
      </c>
      <c r="I24" s="44">
        <f>G24-D4</f>
        <v>0</v>
      </c>
    </row>
    <row r="25" spans="1:9" ht="19.5" customHeight="1">
      <c r="A25" s="41" t="s">
        <v>82</v>
      </c>
      <c r="B25" s="45" t="s">
        <v>83</v>
      </c>
      <c r="C25" s="42">
        <v>7709</v>
      </c>
      <c r="D25" s="42">
        <v>18200.900000000001</v>
      </c>
      <c r="E25" s="42">
        <v>2361</v>
      </c>
    </row>
    <row r="26" spans="1:9" ht="19.5" customHeight="1">
      <c r="A26" s="41" t="s">
        <v>84</v>
      </c>
      <c r="B26" s="45" t="s">
        <v>85</v>
      </c>
      <c r="C26" s="42">
        <v>251598</v>
      </c>
      <c r="D26" s="42">
        <v>1059005.1000000001</v>
      </c>
      <c r="E26" s="42">
        <v>4209.12</v>
      </c>
    </row>
    <row r="27" spans="1:9" ht="22.5" customHeight="1">
      <c r="A27" s="41" t="s">
        <v>86</v>
      </c>
      <c r="B27" s="45" t="s">
        <v>87</v>
      </c>
      <c r="C27" s="42">
        <v>56554</v>
      </c>
      <c r="D27" s="42">
        <v>251440.8</v>
      </c>
      <c r="E27" s="42">
        <v>4446.03</v>
      </c>
    </row>
    <row r="28" spans="1:9" s="48" customFormat="1" ht="22.5" customHeight="1">
      <c r="A28" s="41" t="s">
        <v>88</v>
      </c>
      <c r="B28" s="45" t="s">
        <v>89</v>
      </c>
      <c r="C28" s="49">
        <v>0</v>
      </c>
      <c r="D28" s="50">
        <v>0</v>
      </c>
      <c r="E28" s="50">
        <v>0</v>
      </c>
    </row>
    <row r="29" spans="1:9" s="48" customFormat="1" ht="6.75" customHeight="1">
      <c r="A29" s="51"/>
      <c r="B29" s="52"/>
      <c r="C29" s="53"/>
      <c r="D29" s="54"/>
      <c r="E29" s="54"/>
    </row>
    <row r="30" spans="1:9" ht="11.25" customHeight="1">
      <c r="A30" s="116" t="s">
        <v>90</v>
      </c>
      <c r="B30" s="116"/>
      <c r="C30" s="116"/>
      <c r="D30" s="116"/>
      <c r="E30" s="116"/>
    </row>
    <row r="31" spans="1:9" ht="11.25" customHeight="1">
      <c r="A31" s="116"/>
      <c r="B31" s="116"/>
      <c r="C31" s="116"/>
      <c r="D31" s="116"/>
      <c r="E31" s="116"/>
    </row>
    <row r="32" spans="1:9" ht="40.5" customHeight="1">
      <c r="A32" s="117" t="s">
        <v>91</v>
      </c>
      <c r="B32" s="117"/>
      <c r="C32" s="117"/>
      <c r="D32" s="117" t="s">
        <v>92</v>
      </c>
      <c r="E32" s="117"/>
      <c r="F32" s="117"/>
      <c r="G32" s="117"/>
    </row>
    <row r="34" spans="1:3" ht="22.5" customHeight="1">
      <c r="A34" s="117" t="s">
        <v>93</v>
      </c>
      <c r="B34" s="117"/>
      <c r="C34" s="117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2:G13"/>
  <sheetViews>
    <sheetView workbookViewId="0">
      <selection activeCell="G1" sqref="G1"/>
    </sheetView>
  </sheetViews>
  <sheetFormatPr defaultColWidth="9.33203125" defaultRowHeight="12.75"/>
  <cols>
    <col min="3" max="3" width="16.1640625" customWidth="1"/>
    <col min="6" max="6" width="11.6640625" bestFit="1" customWidth="1"/>
  </cols>
  <sheetData>
    <row r="2" spans="2:7">
      <c r="B2" s="1" t="s">
        <v>94</v>
      </c>
      <c r="G2" s="1" t="s">
        <v>95</v>
      </c>
    </row>
    <row r="3" spans="2:7">
      <c r="B3" s="1" t="s">
        <v>41</v>
      </c>
      <c r="C3" s="55">
        <f>'5pf'!C4</f>
        <v>261034</v>
      </c>
      <c r="D3" s="1" t="s">
        <v>96</v>
      </c>
      <c r="E3" s="1" t="s">
        <v>97</v>
      </c>
      <c r="F3" s="55">
        <f>SUM('5pf'!C5:C17)</f>
        <v>261034</v>
      </c>
      <c r="G3" t="str">
        <f>IF(F3=C3,"+","-")</f>
        <v>+</v>
      </c>
    </row>
    <row r="4" spans="2:7">
      <c r="B4" s="1" t="s">
        <v>41</v>
      </c>
      <c r="C4" s="55">
        <f>'5pf'!C4</f>
        <v>261034</v>
      </c>
      <c r="D4" s="1" t="s">
        <v>96</v>
      </c>
      <c r="E4" s="1" t="s">
        <v>98</v>
      </c>
      <c r="F4" s="55">
        <f>SUM('5pf'!C18:C23)</f>
        <v>261034</v>
      </c>
      <c r="G4" t="str">
        <f>IF(F4=C4,"+","-")</f>
        <v>+</v>
      </c>
    </row>
    <row r="5" spans="2:7">
      <c r="B5" s="1" t="s">
        <v>41</v>
      </c>
      <c r="C5" s="55">
        <f>'5pf'!C4</f>
        <v>261034</v>
      </c>
      <c r="D5" s="1" t="s">
        <v>96</v>
      </c>
      <c r="E5" s="1" t="s">
        <v>99</v>
      </c>
      <c r="F5" s="55">
        <f>SUM('5pf'!C24:C26)</f>
        <v>261034</v>
      </c>
      <c r="G5" t="str">
        <f>IF(F5=C5,"+","-")</f>
        <v>+</v>
      </c>
    </row>
    <row r="6" spans="2:7">
      <c r="B6" s="1" t="s">
        <v>41</v>
      </c>
      <c r="C6" s="55">
        <f>'5pf'!C4</f>
        <v>261034</v>
      </c>
      <c r="D6" s="1" t="s">
        <v>100</v>
      </c>
      <c r="E6" s="1" t="s">
        <v>87</v>
      </c>
      <c r="F6" s="55">
        <f>'5pf'!C27</f>
        <v>56554</v>
      </c>
      <c r="G6" t="str">
        <f>IF(F6&lt;=C6,"+","-")</f>
        <v>+</v>
      </c>
    </row>
    <row r="7" spans="2:7">
      <c r="B7" s="1" t="s">
        <v>89</v>
      </c>
      <c r="C7" s="55">
        <f>'5pf'!C28</f>
        <v>0</v>
      </c>
      <c r="D7" s="1" t="s">
        <v>96</v>
      </c>
      <c r="E7" s="1" t="s">
        <v>101</v>
      </c>
      <c r="F7" s="55">
        <f>'5pf (раб)'!C28</f>
        <v>0</v>
      </c>
      <c r="G7" t="str">
        <f>IF(F7=C7,"+","-")</f>
        <v>+</v>
      </c>
    </row>
    <row r="8" spans="2:7">
      <c r="B8" s="1" t="s">
        <v>102</v>
      </c>
    </row>
    <row r="9" spans="2:7">
      <c r="B9" s="1" t="s">
        <v>41</v>
      </c>
      <c r="C9" s="56">
        <f>'5pf'!D4</f>
        <v>1079610.1000000001</v>
      </c>
      <c r="D9" s="1" t="s">
        <v>96</v>
      </c>
      <c r="E9" s="1" t="s">
        <v>97</v>
      </c>
      <c r="F9" s="56">
        <f>SUM('5pf'!D5:D17)</f>
        <v>1079610.1000000001</v>
      </c>
      <c r="G9" t="str">
        <f>IF(F9=C9,"+","-")</f>
        <v>+</v>
      </c>
    </row>
    <row r="10" spans="2:7">
      <c r="B10" s="1" t="s">
        <v>41</v>
      </c>
      <c r="C10" s="56">
        <f>'5pf'!D4</f>
        <v>1079610.1000000001</v>
      </c>
      <c r="D10" s="1" t="s">
        <v>96</v>
      </c>
      <c r="E10" s="1" t="s">
        <v>98</v>
      </c>
      <c r="F10" s="56">
        <f>SUM('5pf'!D18:D23)</f>
        <v>1079610.1000000001</v>
      </c>
      <c r="G10" t="str">
        <f>IF(F10=C10,"+","-")</f>
        <v>+</v>
      </c>
    </row>
    <row r="11" spans="2:7">
      <c r="B11" s="1" t="s">
        <v>41</v>
      </c>
      <c r="C11" s="56">
        <f>'5pf'!D4</f>
        <v>1079610.1000000001</v>
      </c>
      <c r="D11" s="1" t="s">
        <v>96</v>
      </c>
      <c r="E11" s="1" t="s">
        <v>99</v>
      </c>
      <c r="F11" s="56">
        <f>SUM('5pf'!D24:D26)</f>
        <v>1079610.1000000001</v>
      </c>
      <c r="G11" t="str">
        <f>IF(F11=C11,"+","-")</f>
        <v>+</v>
      </c>
    </row>
    <row r="12" spans="2:7">
      <c r="B12" s="1" t="s">
        <v>41</v>
      </c>
      <c r="C12" s="56">
        <f>'5pf'!D4</f>
        <v>1079610.1000000001</v>
      </c>
      <c r="D12" s="1" t="s">
        <v>100</v>
      </c>
      <c r="E12" s="1" t="s">
        <v>87</v>
      </c>
      <c r="F12" s="56">
        <f>'5pf'!D27</f>
        <v>251440.8</v>
      </c>
      <c r="G12" t="str">
        <f>IF(F12&lt;=C12,"+","-")</f>
        <v>+</v>
      </c>
    </row>
    <row r="13" spans="2:7">
      <c r="B13" s="1" t="s">
        <v>89</v>
      </c>
      <c r="C13" s="56">
        <f>'5pf'!D28</f>
        <v>0</v>
      </c>
      <c r="D13" s="1" t="s">
        <v>96</v>
      </c>
      <c r="E13" s="1" t="s">
        <v>101</v>
      </c>
      <c r="F13" s="56">
        <f>'5pf (раб)'!D28</f>
        <v>0</v>
      </c>
      <c r="G13" t="str">
        <f>IF(F13=C13,"+","-")</f>
        <v>+</v>
      </c>
    </row>
  </sheetData>
  <conditionalFormatting sqref="G3:G13">
    <cfRule type="cellIs" dxfId="3" priority="0" operator="equal">
      <formula>"+"</formula>
    </cfRule>
    <cfRule type="cellIs" dxfId="2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65"/>
  <sheetViews>
    <sheetView workbookViewId="0">
      <selection activeCell="F24" sqref="F24"/>
    </sheetView>
  </sheetViews>
  <sheetFormatPr defaultColWidth="9.33203125" defaultRowHeight="11.25" customHeight="1"/>
  <cols>
    <col min="1" max="1" width="4.33203125" style="48" customWidth="1"/>
    <col min="2" max="2" width="33" style="48" customWidth="1"/>
    <col min="3" max="3" width="11" style="48" customWidth="1"/>
    <col min="4" max="4" width="14.1640625" style="48" customWidth="1"/>
    <col min="5" max="5" width="10.33203125" style="48" customWidth="1"/>
    <col min="6" max="6" width="11" style="48" customWidth="1"/>
    <col min="7" max="7" width="14.1640625" style="48" customWidth="1"/>
    <col min="8" max="8" width="10.33203125" style="48" customWidth="1"/>
    <col min="9" max="9" width="11" style="48" customWidth="1"/>
    <col min="10" max="10" width="14.1640625" style="48" customWidth="1"/>
    <col min="11" max="11" width="10.33203125" style="48" customWidth="1"/>
    <col min="12" max="14" width="9.33203125" style="48"/>
    <col min="15" max="15" width="11.6640625" style="48" bestFit="1" customWidth="1"/>
    <col min="16" max="16" width="9.33203125" style="48"/>
    <col min="17" max="17" width="12.6640625" style="48" bestFit="1" customWidth="1"/>
    <col min="18" max="30" width="9.33203125" style="48"/>
    <col min="31" max="31" width="12.1640625" style="48" bestFit="1" customWidth="1"/>
    <col min="32" max="32" width="9.33203125" style="46"/>
    <col min="33" max="16384" width="9.33203125" style="48"/>
  </cols>
  <sheetData>
    <row r="1" spans="1:32" ht="11.25" customHeight="1">
      <c r="A1" s="126" t="s">
        <v>103</v>
      </c>
      <c r="B1" s="126"/>
      <c r="C1" s="126"/>
      <c r="D1" s="126"/>
      <c r="E1" s="126"/>
      <c r="F1" s="126"/>
      <c r="G1" s="57"/>
    </row>
    <row r="2" spans="1:32" ht="18" customHeight="1">
      <c r="A2" s="118" t="s">
        <v>104</v>
      </c>
      <c r="B2" s="118" t="s">
        <v>105</v>
      </c>
      <c r="C2" s="123" t="s">
        <v>106</v>
      </c>
      <c r="D2" s="124"/>
      <c r="E2" s="124"/>
      <c r="F2" s="123" t="s">
        <v>42</v>
      </c>
      <c r="G2" s="124"/>
      <c r="H2" s="124"/>
      <c r="I2" s="123" t="s">
        <v>44</v>
      </c>
      <c r="J2" s="124"/>
      <c r="K2" s="125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9"/>
    </row>
    <row r="3" spans="1:32" ht="28.5" customHeight="1">
      <c r="A3" s="122"/>
      <c r="B3" s="122"/>
      <c r="C3" s="118" t="s">
        <v>107</v>
      </c>
      <c r="D3" s="118" t="s">
        <v>108</v>
      </c>
      <c r="E3" s="118" t="s">
        <v>109</v>
      </c>
      <c r="F3" s="118" t="s">
        <v>107</v>
      </c>
      <c r="G3" s="118" t="s">
        <v>108</v>
      </c>
      <c r="H3" s="118" t="s">
        <v>109</v>
      </c>
      <c r="I3" s="118" t="s">
        <v>107</v>
      </c>
      <c r="J3" s="118" t="s">
        <v>108</v>
      </c>
      <c r="K3" s="118" t="s">
        <v>109</v>
      </c>
      <c r="AF3" s="60"/>
    </row>
    <row r="4" spans="1:32" ht="36.75" customHeigh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  <c r="AF4" s="60"/>
    </row>
    <row r="5" spans="1:32" ht="11.25" customHeight="1">
      <c r="A5" s="61" t="s">
        <v>110</v>
      </c>
      <c r="B5" s="61" t="s">
        <v>111</v>
      </c>
      <c r="C5" s="62">
        <v>73283</v>
      </c>
      <c r="D5" s="63">
        <v>346924.3</v>
      </c>
      <c r="E5" s="64">
        <v>4734</v>
      </c>
      <c r="F5" s="62">
        <v>1</v>
      </c>
      <c r="G5" s="63">
        <v>0</v>
      </c>
      <c r="H5" s="63">
        <v>0</v>
      </c>
      <c r="I5" s="62">
        <v>4</v>
      </c>
      <c r="J5" s="63">
        <v>3.5</v>
      </c>
      <c r="K5" s="63">
        <v>885.4</v>
      </c>
      <c r="AF5" s="65"/>
    </row>
    <row r="6" spans="1:32" ht="11.25" customHeight="1">
      <c r="A6" s="61" t="s">
        <v>112</v>
      </c>
      <c r="B6" s="61" t="s">
        <v>113</v>
      </c>
      <c r="C6" s="62">
        <v>14578</v>
      </c>
      <c r="D6" s="63">
        <v>57796.5</v>
      </c>
      <c r="E6" s="64">
        <v>3964.6</v>
      </c>
      <c r="F6" s="62">
        <v>5</v>
      </c>
      <c r="G6" s="63">
        <v>3.5</v>
      </c>
      <c r="H6" s="63">
        <v>708.3</v>
      </c>
      <c r="I6" s="62">
        <v>3</v>
      </c>
      <c r="J6" s="63">
        <v>2.7</v>
      </c>
      <c r="K6" s="63">
        <v>885.4</v>
      </c>
      <c r="AF6" s="65"/>
    </row>
    <row r="7" spans="1:32" ht="11.25" customHeight="1">
      <c r="A7" s="61" t="s">
        <v>114</v>
      </c>
      <c r="B7" s="61" t="s">
        <v>115</v>
      </c>
      <c r="C7" s="62">
        <v>20701</v>
      </c>
      <c r="D7" s="63">
        <v>79824.2</v>
      </c>
      <c r="E7" s="64">
        <v>3856.1</v>
      </c>
      <c r="F7" s="62">
        <v>16</v>
      </c>
      <c r="G7" s="63">
        <v>10.6</v>
      </c>
      <c r="H7" s="63">
        <v>664</v>
      </c>
      <c r="I7" s="62">
        <v>0</v>
      </c>
      <c r="J7" s="63">
        <v>0</v>
      </c>
      <c r="K7" s="63">
        <v>0</v>
      </c>
      <c r="AF7" s="65"/>
    </row>
    <row r="8" spans="1:32" ht="11.25" customHeight="1">
      <c r="A8" s="61" t="s">
        <v>116</v>
      </c>
      <c r="B8" s="61" t="s">
        <v>117</v>
      </c>
      <c r="C8" s="62">
        <v>19742</v>
      </c>
      <c r="D8" s="63">
        <v>76292.800000000003</v>
      </c>
      <c r="E8" s="64">
        <v>3864.5</v>
      </c>
      <c r="F8" s="62">
        <v>7</v>
      </c>
      <c r="G8" s="63">
        <v>4.5999999999999996</v>
      </c>
      <c r="H8" s="63">
        <v>656.3</v>
      </c>
      <c r="I8" s="62">
        <v>16</v>
      </c>
      <c r="J8" s="63">
        <v>14.2</v>
      </c>
      <c r="K8" s="63">
        <v>885.4</v>
      </c>
      <c r="AF8" s="65"/>
    </row>
    <row r="9" spans="1:32" ht="11.25" customHeight="1">
      <c r="A9" s="61" t="s">
        <v>118</v>
      </c>
      <c r="B9" s="61" t="s">
        <v>119</v>
      </c>
      <c r="C9" s="62">
        <v>31922</v>
      </c>
      <c r="D9" s="63">
        <v>125812.7</v>
      </c>
      <c r="E9" s="64">
        <v>3941.3</v>
      </c>
      <c r="F9" s="62">
        <v>21</v>
      </c>
      <c r="G9" s="63">
        <v>13.6</v>
      </c>
      <c r="H9" s="63">
        <v>646.5</v>
      </c>
      <c r="I9" s="62">
        <v>16</v>
      </c>
      <c r="J9" s="63">
        <v>14.2</v>
      </c>
      <c r="K9" s="63">
        <v>885.4</v>
      </c>
      <c r="AF9" s="65"/>
    </row>
    <row r="10" spans="1:32" ht="11.25" customHeight="1">
      <c r="A10" s="61" t="s">
        <v>120</v>
      </c>
      <c r="B10" s="61" t="s">
        <v>121</v>
      </c>
      <c r="C10" s="62">
        <v>22452</v>
      </c>
      <c r="D10" s="63">
        <v>86918.9</v>
      </c>
      <c r="E10" s="64">
        <v>3871.3</v>
      </c>
      <c r="F10" s="62">
        <v>10</v>
      </c>
      <c r="G10" s="63">
        <v>7.1</v>
      </c>
      <c r="H10" s="63">
        <v>708.3</v>
      </c>
      <c r="I10" s="62">
        <v>28</v>
      </c>
      <c r="J10" s="63">
        <v>24.8</v>
      </c>
      <c r="K10" s="63">
        <v>885.4</v>
      </c>
      <c r="AF10" s="65"/>
    </row>
    <row r="11" spans="1:32" ht="11.25" customHeight="1">
      <c r="A11" s="61" t="s">
        <v>122</v>
      </c>
      <c r="B11" s="61" t="s">
        <v>123</v>
      </c>
      <c r="C11" s="62">
        <v>30921</v>
      </c>
      <c r="D11" s="63">
        <v>120912.4</v>
      </c>
      <c r="E11" s="64">
        <v>3910.4</v>
      </c>
      <c r="F11" s="62">
        <v>1</v>
      </c>
      <c r="G11" s="63">
        <v>0.7</v>
      </c>
      <c r="H11" s="63">
        <v>745</v>
      </c>
      <c r="I11" s="62">
        <v>4</v>
      </c>
      <c r="J11" s="63">
        <v>3.5</v>
      </c>
      <c r="K11" s="63">
        <v>885.4</v>
      </c>
      <c r="AF11" s="65"/>
    </row>
    <row r="12" spans="1:32" ht="11.25" customHeight="1">
      <c r="A12" s="61" t="s">
        <v>124</v>
      </c>
      <c r="B12" s="61" t="s">
        <v>125</v>
      </c>
      <c r="C12" s="62">
        <v>47418</v>
      </c>
      <c r="D12" s="63">
        <v>185038.4</v>
      </c>
      <c r="E12" s="64">
        <v>3902.3</v>
      </c>
      <c r="F12" s="62">
        <v>4</v>
      </c>
      <c r="G12" s="63">
        <v>2.8</v>
      </c>
      <c r="H12" s="63">
        <v>708.3</v>
      </c>
      <c r="I12" s="62">
        <v>9</v>
      </c>
      <c r="J12" s="63">
        <v>8</v>
      </c>
      <c r="K12" s="63">
        <v>885.4</v>
      </c>
      <c r="AF12" s="65"/>
    </row>
    <row r="13" spans="1:32" ht="11.25" customHeight="1">
      <c r="A13" s="120" t="s">
        <v>126</v>
      </c>
      <c r="B13" s="121"/>
      <c r="C13" s="62">
        <v>261017</v>
      </c>
      <c r="D13" s="63">
        <v>1079520.3</v>
      </c>
      <c r="E13" s="64">
        <v>4135.8</v>
      </c>
      <c r="F13" s="62">
        <v>65</v>
      </c>
      <c r="G13" s="63">
        <v>43</v>
      </c>
      <c r="H13" s="63">
        <v>661.5</v>
      </c>
      <c r="I13" s="62">
        <v>80</v>
      </c>
      <c r="J13" s="63">
        <v>70.8</v>
      </c>
      <c r="K13" s="63">
        <v>885.4</v>
      </c>
    </row>
    <row r="15" spans="1:32" ht="21" customHeight="1">
      <c r="A15" s="118" t="s">
        <v>104</v>
      </c>
      <c r="B15" s="118" t="s">
        <v>105</v>
      </c>
      <c r="C15" s="123" t="s">
        <v>46</v>
      </c>
      <c r="D15" s="124"/>
      <c r="E15" s="124"/>
      <c r="F15" s="123" t="s">
        <v>48</v>
      </c>
      <c r="G15" s="124"/>
      <c r="H15" s="124"/>
      <c r="I15" s="123" t="s">
        <v>50</v>
      </c>
      <c r="J15" s="124"/>
      <c r="K15" s="125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</row>
    <row r="16" spans="1:32" ht="12.75" customHeight="1">
      <c r="A16" s="122"/>
      <c r="B16" s="122"/>
      <c r="C16" s="118" t="s">
        <v>107</v>
      </c>
      <c r="D16" s="118" t="s">
        <v>108</v>
      </c>
      <c r="E16" s="118" t="s">
        <v>109</v>
      </c>
      <c r="F16" s="118" t="s">
        <v>107</v>
      </c>
      <c r="G16" s="118" t="s">
        <v>108</v>
      </c>
      <c r="H16" s="118" t="s">
        <v>109</v>
      </c>
      <c r="I16" s="118" t="s">
        <v>107</v>
      </c>
      <c r="J16" s="118" t="s">
        <v>108</v>
      </c>
      <c r="K16" s="118" t="s">
        <v>109</v>
      </c>
    </row>
    <row r="17" spans="1:28" ht="43.5" customHeight="1">
      <c r="A17" s="119"/>
      <c r="B17" s="119"/>
      <c r="C17" s="119"/>
      <c r="D17" s="119"/>
      <c r="E17" s="119"/>
      <c r="F17" s="119"/>
      <c r="G17" s="119"/>
      <c r="H17" s="119"/>
      <c r="I17" s="119"/>
      <c r="J17" s="119"/>
      <c r="K17" s="119"/>
    </row>
    <row r="18" spans="1:28" ht="11.25" customHeight="1">
      <c r="A18" s="61" t="s">
        <v>110</v>
      </c>
      <c r="B18" s="61" t="s">
        <v>111</v>
      </c>
      <c r="C18" s="62">
        <v>5</v>
      </c>
      <c r="D18" s="63">
        <v>5.3</v>
      </c>
      <c r="E18" s="63">
        <v>1059.8</v>
      </c>
      <c r="F18" s="62">
        <v>50</v>
      </c>
      <c r="G18" s="63">
        <v>59</v>
      </c>
      <c r="H18" s="63">
        <v>1180.5</v>
      </c>
      <c r="I18" s="62">
        <v>3</v>
      </c>
      <c r="J18" s="63">
        <v>3.8</v>
      </c>
      <c r="K18" s="63">
        <v>1265.7</v>
      </c>
    </row>
    <row r="19" spans="1:28" ht="11.25" customHeight="1">
      <c r="A19" s="61" t="s">
        <v>112</v>
      </c>
      <c r="B19" s="61" t="s">
        <v>113</v>
      </c>
      <c r="C19" s="62">
        <v>0</v>
      </c>
      <c r="D19" s="63">
        <v>0</v>
      </c>
      <c r="E19" s="63">
        <v>0</v>
      </c>
      <c r="F19" s="62">
        <v>15</v>
      </c>
      <c r="G19" s="63">
        <v>17.7</v>
      </c>
      <c r="H19" s="63">
        <v>1180.5</v>
      </c>
      <c r="I19" s="62">
        <v>0</v>
      </c>
      <c r="J19" s="63">
        <v>0</v>
      </c>
      <c r="K19" s="63">
        <v>0</v>
      </c>
    </row>
    <row r="20" spans="1:28" ht="11.25" customHeight="1">
      <c r="A20" s="61" t="s">
        <v>114</v>
      </c>
      <c r="B20" s="61" t="s">
        <v>115</v>
      </c>
      <c r="C20" s="62">
        <v>0</v>
      </c>
      <c r="D20" s="63">
        <v>0</v>
      </c>
      <c r="E20" s="63">
        <v>0</v>
      </c>
      <c r="F20" s="62">
        <v>37</v>
      </c>
      <c r="G20" s="63">
        <v>43.7</v>
      </c>
      <c r="H20" s="63">
        <v>1180.5</v>
      </c>
      <c r="I20" s="62">
        <v>0</v>
      </c>
      <c r="J20" s="63">
        <v>0</v>
      </c>
      <c r="K20" s="63">
        <v>0</v>
      </c>
    </row>
    <row r="21" spans="1:28" ht="11.25" customHeight="1">
      <c r="A21" s="61" t="s">
        <v>116</v>
      </c>
      <c r="B21" s="61" t="s">
        <v>117</v>
      </c>
      <c r="C21" s="62">
        <v>0</v>
      </c>
      <c r="D21" s="63">
        <v>0</v>
      </c>
      <c r="E21" s="63">
        <v>0</v>
      </c>
      <c r="F21" s="62">
        <v>20</v>
      </c>
      <c r="G21" s="63">
        <v>23.6</v>
      </c>
      <c r="H21" s="63">
        <v>1180.5</v>
      </c>
      <c r="I21" s="62">
        <v>0</v>
      </c>
      <c r="J21" s="63">
        <v>0</v>
      </c>
      <c r="K21" s="63">
        <v>0</v>
      </c>
    </row>
    <row r="22" spans="1:28" ht="11.25" customHeight="1">
      <c r="A22" s="61" t="s">
        <v>118</v>
      </c>
      <c r="B22" s="61" t="s">
        <v>119</v>
      </c>
      <c r="C22" s="62">
        <v>4</v>
      </c>
      <c r="D22" s="63">
        <v>4.0999999999999996</v>
      </c>
      <c r="E22" s="63">
        <v>1037.4000000000001</v>
      </c>
      <c r="F22" s="62">
        <v>52</v>
      </c>
      <c r="G22" s="63">
        <v>61.4</v>
      </c>
      <c r="H22" s="63">
        <v>1180.5</v>
      </c>
      <c r="I22" s="62">
        <v>3</v>
      </c>
      <c r="J22" s="63">
        <v>3.6</v>
      </c>
      <c r="K22" s="63">
        <v>1213.8</v>
      </c>
    </row>
    <row r="23" spans="1:28" ht="11.25" customHeight="1">
      <c r="A23" s="61" t="s">
        <v>120</v>
      </c>
      <c r="B23" s="61" t="s">
        <v>121</v>
      </c>
      <c r="C23" s="62">
        <v>4</v>
      </c>
      <c r="D23" s="63">
        <v>4.3</v>
      </c>
      <c r="E23" s="63">
        <v>1064</v>
      </c>
      <c r="F23" s="62">
        <v>60</v>
      </c>
      <c r="G23" s="63">
        <v>70.8</v>
      </c>
      <c r="H23" s="63">
        <v>1180.5</v>
      </c>
      <c r="I23" s="62">
        <v>0</v>
      </c>
      <c r="J23" s="63">
        <v>0</v>
      </c>
      <c r="K23" s="63">
        <v>0</v>
      </c>
    </row>
    <row r="24" spans="1:28" ht="11.25" customHeight="1">
      <c r="A24" s="61" t="s">
        <v>122</v>
      </c>
      <c r="B24" s="61" t="s">
        <v>123</v>
      </c>
      <c r="C24" s="62">
        <v>0</v>
      </c>
      <c r="D24" s="63">
        <v>0</v>
      </c>
      <c r="E24" s="63">
        <v>0</v>
      </c>
      <c r="F24" s="62">
        <v>30</v>
      </c>
      <c r="G24" s="63">
        <v>35.4</v>
      </c>
      <c r="H24" s="63">
        <v>1180.5</v>
      </c>
      <c r="I24" s="62">
        <v>0</v>
      </c>
      <c r="J24" s="63">
        <v>0</v>
      </c>
      <c r="K24" s="63">
        <v>0</v>
      </c>
    </row>
    <row r="25" spans="1:28" ht="11.25" customHeight="1">
      <c r="A25" s="61" t="s">
        <v>124</v>
      </c>
      <c r="B25" s="61" t="s">
        <v>125</v>
      </c>
      <c r="C25" s="62">
        <v>0</v>
      </c>
      <c r="D25" s="63">
        <v>0</v>
      </c>
      <c r="E25" s="63">
        <v>0</v>
      </c>
      <c r="F25" s="62">
        <v>44</v>
      </c>
      <c r="G25" s="63">
        <v>51.9</v>
      </c>
      <c r="H25" s="63">
        <v>1180.5</v>
      </c>
      <c r="I25" s="62">
        <v>3</v>
      </c>
      <c r="J25" s="63">
        <v>3.7</v>
      </c>
      <c r="K25" s="63">
        <v>1248.3</v>
      </c>
    </row>
    <row r="26" spans="1:28" ht="11.25" customHeight="1">
      <c r="A26" s="120" t="s">
        <v>126</v>
      </c>
      <c r="B26" s="121"/>
      <c r="C26" s="62">
        <v>13</v>
      </c>
      <c r="D26" s="63">
        <v>13.7</v>
      </c>
      <c r="E26" s="63">
        <v>1054.2</v>
      </c>
      <c r="F26" s="62">
        <v>308</v>
      </c>
      <c r="G26" s="63">
        <v>363.6</v>
      </c>
      <c r="H26" s="63">
        <v>1180.5</v>
      </c>
      <c r="I26" s="62">
        <v>9</v>
      </c>
      <c r="J26" s="63">
        <v>11.2</v>
      </c>
      <c r="K26" s="63">
        <v>1242.5999999999999</v>
      </c>
    </row>
    <row r="28" spans="1:28" ht="20.25" customHeight="1">
      <c r="A28" s="118" t="s">
        <v>104</v>
      </c>
      <c r="B28" s="118" t="s">
        <v>105</v>
      </c>
      <c r="C28" s="123" t="s">
        <v>52</v>
      </c>
      <c r="D28" s="124"/>
      <c r="E28" s="124"/>
      <c r="F28" s="123" t="s">
        <v>54</v>
      </c>
      <c r="G28" s="124"/>
      <c r="H28" s="124"/>
      <c r="I28" s="123" t="s">
        <v>56</v>
      </c>
      <c r="J28" s="124"/>
      <c r="K28" s="125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</row>
    <row r="29" spans="1:28" ht="12.75" customHeight="1">
      <c r="A29" s="122"/>
      <c r="B29" s="122"/>
      <c r="C29" s="118" t="s">
        <v>107</v>
      </c>
      <c r="D29" s="118" t="s">
        <v>108</v>
      </c>
      <c r="E29" s="118" t="s">
        <v>109</v>
      </c>
      <c r="F29" s="118" t="s">
        <v>107</v>
      </c>
      <c r="G29" s="118" t="s">
        <v>108</v>
      </c>
      <c r="H29" s="118" t="s">
        <v>109</v>
      </c>
      <c r="I29" s="118" t="s">
        <v>107</v>
      </c>
      <c r="J29" s="118" t="s">
        <v>108</v>
      </c>
      <c r="K29" s="118" t="s">
        <v>109</v>
      </c>
    </row>
    <row r="30" spans="1:28" ht="43.5" customHeight="1">
      <c r="A30" s="119"/>
      <c r="B30" s="119"/>
      <c r="C30" s="119"/>
      <c r="D30" s="119"/>
      <c r="E30" s="119"/>
      <c r="F30" s="119"/>
      <c r="G30" s="119"/>
      <c r="H30" s="119"/>
      <c r="I30" s="119"/>
      <c r="J30" s="119"/>
      <c r="K30" s="119"/>
    </row>
    <row r="31" spans="1:28" ht="11.25" customHeight="1">
      <c r="A31" s="61" t="s">
        <v>110</v>
      </c>
      <c r="B31" s="61" t="s">
        <v>111</v>
      </c>
      <c r="C31" s="62">
        <v>7</v>
      </c>
      <c r="D31" s="63">
        <v>9.5</v>
      </c>
      <c r="E31" s="63">
        <v>1359.3</v>
      </c>
      <c r="F31" s="62">
        <v>215</v>
      </c>
      <c r="G31" s="63">
        <v>304.89999999999998</v>
      </c>
      <c r="H31" s="63">
        <v>1418.2</v>
      </c>
      <c r="I31" s="62">
        <v>60</v>
      </c>
      <c r="J31" s="63">
        <v>102.3</v>
      </c>
      <c r="K31" s="63">
        <v>1704.3</v>
      </c>
    </row>
    <row r="32" spans="1:28" ht="11.25" customHeight="1">
      <c r="A32" s="61" t="s">
        <v>112</v>
      </c>
      <c r="B32" s="61" t="s">
        <v>113</v>
      </c>
      <c r="C32" s="62">
        <v>0</v>
      </c>
      <c r="D32" s="63">
        <v>0</v>
      </c>
      <c r="E32" s="63">
        <v>0</v>
      </c>
      <c r="F32" s="62">
        <v>80</v>
      </c>
      <c r="G32" s="63">
        <v>113.6</v>
      </c>
      <c r="H32" s="63">
        <v>1420.6</v>
      </c>
      <c r="I32" s="62">
        <v>11</v>
      </c>
      <c r="J32" s="63">
        <v>18.100000000000001</v>
      </c>
      <c r="K32" s="63">
        <v>1643.1</v>
      </c>
    </row>
    <row r="33" spans="1:28" ht="11.25" customHeight="1">
      <c r="A33" s="61" t="s">
        <v>114</v>
      </c>
      <c r="B33" s="61" t="s">
        <v>115</v>
      </c>
      <c r="C33" s="62">
        <v>0</v>
      </c>
      <c r="D33" s="63">
        <v>0</v>
      </c>
      <c r="E33" s="63">
        <v>0</v>
      </c>
      <c r="F33" s="62">
        <v>55</v>
      </c>
      <c r="G33" s="63">
        <v>77.900000000000006</v>
      </c>
      <c r="H33" s="63">
        <v>1416.6</v>
      </c>
      <c r="I33" s="62">
        <v>6</v>
      </c>
      <c r="J33" s="63">
        <v>11.2</v>
      </c>
      <c r="K33" s="63">
        <v>1861.4</v>
      </c>
    </row>
    <row r="34" spans="1:28" ht="11.25" customHeight="1">
      <c r="A34" s="61" t="s">
        <v>116</v>
      </c>
      <c r="B34" s="61" t="s">
        <v>117</v>
      </c>
      <c r="C34" s="62">
        <v>0</v>
      </c>
      <c r="D34" s="63">
        <v>0</v>
      </c>
      <c r="E34" s="63">
        <v>0</v>
      </c>
      <c r="F34" s="62">
        <v>92</v>
      </c>
      <c r="G34" s="63">
        <v>130.30000000000001</v>
      </c>
      <c r="H34" s="63">
        <v>1416.7</v>
      </c>
      <c r="I34" s="62">
        <v>8</v>
      </c>
      <c r="J34" s="63">
        <v>13.7</v>
      </c>
      <c r="K34" s="63">
        <v>1707.4</v>
      </c>
    </row>
    <row r="35" spans="1:28" ht="11.25" customHeight="1">
      <c r="A35" s="61" t="s">
        <v>118</v>
      </c>
      <c r="B35" s="61" t="s">
        <v>119</v>
      </c>
      <c r="C35" s="62">
        <v>0</v>
      </c>
      <c r="D35" s="63">
        <v>0</v>
      </c>
      <c r="E35" s="63">
        <v>0</v>
      </c>
      <c r="F35" s="62">
        <v>123</v>
      </c>
      <c r="G35" s="63">
        <v>174.7</v>
      </c>
      <c r="H35" s="63">
        <v>1420.4</v>
      </c>
      <c r="I35" s="62">
        <v>29</v>
      </c>
      <c r="J35" s="63">
        <v>49</v>
      </c>
      <c r="K35" s="63">
        <v>1690.4</v>
      </c>
    </row>
    <row r="36" spans="1:28" ht="11.25" customHeight="1">
      <c r="A36" s="61" t="s">
        <v>120</v>
      </c>
      <c r="B36" s="61" t="s">
        <v>121</v>
      </c>
      <c r="C36" s="62">
        <v>1</v>
      </c>
      <c r="D36" s="63">
        <v>1.4</v>
      </c>
      <c r="E36" s="63">
        <v>1377.8</v>
      </c>
      <c r="F36" s="62">
        <v>127</v>
      </c>
      <c r="G36" s="63">
        <v>180</v>
      </c>
      <c r="H36" s="63">
        <v>1417.5</v>
      </c>
      <c r="I36" s="62">
        <v>18</v>
      </c>
      <c r="J36" s="63">
        <v>31</v>
      </c>
      <c r="K36" s="63">
        <v>1719.9</v>
      </c>
    </row>
    <row r="37" spans="1:28" ht="11.25" customHeight="1">
      <c r="A37" s="61" t="s">
        <v>122</v>
      </c>
      <c r="B37" s="61" t="s">
        <v>123</v>
      </c>
      <c r="C37" s="62">
        <v>0</v>
      </c>
      <c r="D37" s="63">
        <v>0</v>
      </c>
      <c r="E37" s="63">
        <v>0</v>
      </c>
      <c r="F37" s="62">
        <v>126</v>
      </c>
      <c r="G37" s="63">
        <v>178.5</v>
      </c>
      <c r="H37" s="63">
        <v>1416.6</v>
      </c>
      <c r="I37" s="62">
        <v>23</v>
      </c>
      <c r="J37" s="63">
        <v>40.9</v>
      </c>
      <c r="K37" s="63">
        <v>1776.1</v>
      </c>
    </row>
    <row r="38" spans="1:28" ht="11.25" customHeight="1">
      <c r="A38" s="61" t="s">
        <v>124</v>
      </c>
      <c r="B38" s="61" t="s">
        <v>125</v>
      </c>
      <c r="C38" s="62">
        <v>1</v>
      </c>
      <c r="D38" s="63">
        <v>1.4</v>
      </c>
      <c r="E38" s="63">
        <v>1389.3</v>
      </c>
      <c r="F38" s="62">
        <v>163</v>
      </c>
      <c r="G38" s="63">
        <v>231.1</v>
      </c>
      <c r="H38" s="63">
        <v>1417.6</v>
      </c>
      <c r="I38" s="62">
        <v>16</v>
      </c>
      <c r="J38" s="63">
        <v>28.1</v>
      </c>
      <c r="K38" s="63">
        <v>1755.6</v>
      </c>
    </row>
    <row r="39" spans="1:28" ht="11.25" customHeight="1">
      <c r="A39" s="120" t="s">
        <v>126</v>
      </c>
      <c r="B39" s="121"/>
      <c r="C39" s="62">
        <v>9</v>
      </c>
      <c r="D39" s="63">
        <v>12.3</v>
      </c>
      <c r="E39" s="63">
        <v>1364.7</v>
      </c>
      <c r="F39" s="62">
        <v>981</v>
      </c>
      <c r="G39" s="63">
        <v>1391.1</v>
      </c>
      <c r="H39" s="63">
        <v>1418</v>
      </c>
      <c r="I39" s="62">
        <v>171</v>
      </c>
      <c r="J39" s="63">
        <v>294.10000000000002</v>
      </c>
      <c r="K39" s="63">
        <v>1719.7</v>
      </c>
    </row>
    <row r="41" spans="1:28" ht="21" customHeight="1">
      <c r="A41" s="118" t="s">
        <v>104</v>
      </c>
      <c r="B41" s="118" t="s">
        <v>105</v>
      </c>
      <c r="C41" s="123" t="s">
        <v>58</v>
      </c>
      <c r="D41" s="124"/>
      <c r="E41" s="124"/>
      <c r="F41" s="123" t="s">
        <v>60</v>
      </c>
      <c r="G41" s="124"/>
      <c r="H41" s="124"/>
      <c r="I41" s="123" t="s">
        <v>62</v>
      </c>
      <c r="J41" s="124"/>
      <c r="K41" s="125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</row>
    <row r="42" spans="1:28" ht="12.75" customHeight="1">
      <c r="A42" s="122"/>
      <c r="B42" s="122"/>
      <c r="C42" s="118" t="s">
        <v>107</v>
      </c>
      <c r="D42" s="118" t="s">
        <v>108</v>
      </c>
      <c r="E42" s="118" t="s">
        <v>109</v>
      </c>
      <c r="F42" s="118" t="s">
        <v>107</v>
      </c>
      <c r="G42" s="118" t="s">
        <v>108</v>
      </c>
      <c r="H42" s="118" t="s">
        <v>109</v>
      </c>
      <c r="I42" s="118" t="s">
        <v>107</v>
      </c>
      <c r="J42" s="118" t="s">
        <v>108</v>
      </c>
      <c r="K42" s="118" t="s">
        <v>109</v>
      </c>
    </row>
    <row r="43" spans="1:28" ht="40.5" customHeight="1">
      <c r="A43" s="119"/>
      <c r="B43" s="119"/>
      <c r="C43" s="119"/>
      <c r="D43" s="119"/>
      <c r="E43" s="119"/>
      <c r="F43" s="119"/>
      <c r="G43" s="119"/>
      <c r="H43" s="119"/>
      <c r="I43" s="119"/>
      <c r="J43" s="119"/>
      <c r="K43" s="119"/>
    </row>
    <row r="44" spans="1:28" ht="11.25" customHeight="1">
      <c r="A44" s="61" t="s">
        <v>110</v>
      </c>
      <c r="B44" s="61" t="s">
        <v>111</v>
      </c>
      <c r="C44" s="62">
        <v>23293</v>
      </c>
      <c r="D44" s="63">
        <v>65134.1</v>
      </c>
      <c r="E44" s="63">
        <v>2796.3</v>
      </c>
      <c r="F44" s="62">
        <v>14997</v>
      </c>
      <c r="G44" s="63">
        <v>53188.5</v>
      </c>
      <c r="H44" s="63">
        <v>3546.6</v>
      </c>
      <c r="I44" s="62">
        <v>14972</v>
      </c>
      <c r="J44" s="63">
        <v>66042.899999999994</v>
      </c>
      <c r="K44" s="63">
        <v>4411.1000000000004</v>
      </c>
    </row>
    <row r="45" spans="1:28" ht="11.25" customHeight="1">
      <c r="A45" s="61" t="s">
        <v>112</v>
      </c>
      <c r="B45" s="61" t="s">
        <v>113</v>
      </c>
      <c r="C45" s="62">
        <v>5474</v>
      </c>
      <c r="D45" s="63">
        <v>15366.7</v>
      </c>
      <c r="E45" s="63">
        <v>2807.2</v>
      </c>
      <c r="F45" s="62">
        <v>3615</v>
      </c>
      <c r="G45" s="63">
        <v>12732.4</v>
      </c>
      <c r="H45" s="63">
        <v>3522.1</v>
      </c>
      <c r="I45" s="62">
        <v>3230</v>
      </c>
      <c r="J45" s="63">
        <v>14146.3</v>
      </c>
      <c r="K45" s="63">
        <v>4379.7</v>
      </c>
    </row>
    <row r="46" spans="1:28" ht="11.25" customHeight="1">
      <c r="A46" s="61" t="s">
        <v>114</v>
      </c>
      <c r="B46" s="61" t="s">
        <v>115</v>
      </c>
      <c r="C46" s="62">
        <v>8237</v>
      </c>
      <c r="D46" s="63">
        <v>22989.3</v>
      </c>
      <c r="E46" s="63">
        <v>2791</v>
      </c>
      <c r="F46" s="62">
        <v>5197</v>
      </c>
      <c r="G46" s="63">
        <v>18365.5</v>
      </c>
      <c r="H46" s="63">
        <v>3533.9</v>
      </c>
      <c r="I46" s="62">
        <v>4524</v>
      </c>
      <c r="J46" s="63">
        <v>19736.2</v>
      </c>
      <c r="K46" s="63">
        <v>4362.6000000000004</v>
      </c>
    </row>
    <row r="47" spans="1:28" ht="11.25" customHeight="1">
      <c r="A47" s="61" t="s">
        <v>116</v>
      </c>
      <c r="B47" s="61" t="s">
        <v>117</v>
      </c>
      <c r="C47" s="62">
        <v>7845</v>
      </c>
      <c r="D47" s="63">
        <v>22016.799999999999</v>
      </c>
      <c r="E47" s="63">
        <v>2806.5</v>
      </c>
      <c r="F47" s="62">
        <v>4720</v>
      </c>
      <c r="G47" s="63">
        <v>16654.2</v>
      </c>
      <c r="H47" s="63">
        <v>3528.4</v>
      </c>
      <c r="I47" s="62">
        <v>4504</v>
      </c>
      <c r="J47" s="63">
        <v>19665.3</v>
      </c>
      <c r="K47" s="63">
        <v>4366.2</v>
      </c>
    </row>
    <row r="48" spans="1:28" ht="11.25" customHeight="1">
      <c r="A48" s="61" t="s">
        <v>118</v>
      </c>
      <c r="B48" s="61" t="s">
        <v>119</v>
      </c>
      <c r="C48" s="62">
        <v>11895</v>
      </c>
      <c r="D48" s="63">
        <v>33326.1</v>
      </c>
      <c r="E48" s="63">
        <v>2801.7</v>
      </c>
      <c r="F48" s="62">
        <v>7805</v>
      </c>
      <c r="G48" s="63">
        <v>27545.9</v>
      </c>
      <c r="H48" s="63">
        <v>3529.3</v>
      </c>
      <c r="I48" s="62">
        <v>7468</v>
      </c>
      <c r="J48" s="63">
        <v>32707.9</v>
      </c>
      <c r="K48" s="63">
        <v>4379.7</v>
      </c>
    </row>
    <row r="49" spans="1:28" ht="11.25" customHeight="1">
      <c r="A49" s="61" t="s">
        <v>120</v>
      </c>
      <c r="B49" s="61" t="s">
        <v>121</v>
      </c>
      <c r="C49" s="62">
        <v>8688</v>
      </c>
      <c r="D49" s="63">
        <v>24292.400000000001</v>
      </c>
      <c r="E49" s="63">
        <v>2796.1</v>
      </c>
      <c r="F49" s="62">
        <v>5749</v>
      </c>
      <c r="G49" s="63">
        <v>20287.7</v>
      </c>
      <c r="H49" s="63">
        <v>3528.9</v>
      </c>
      <c r="I49" s="62">
        <v>4931</v>
      </c>
      <c r="J49" s="63">
        <v>21454.9</v>
      </c>
      <c r="K49" s="63">
        <v>4351</v>
      </c>
    </row>
    <row r="50" spans="1:28" ht="11.25" customHeight="1">
      <c r="A50" s="61" t="s">
        <v>122</v>
      </c>
      <c r="B50" s="61" t="s">
        <v>123</v>
      </c>
      <c r="C50" s="62">
        <v>12422</v>
      </c>
      <c r="D50" s="63">
        <v>34686.300000000003</v>
      </c>
      <c r="E50" s="63">
        <v>2792.3</v>
      </c>
      <c r="F50" s="62">
        <v>7201</v>
      </c>
      <c r="G50" s="63">
        <v>25400.5</v>
      </c>
      <c r="H50" s="63">
        <v>3527.4</v>
      </c>
      <c r="I50" s="62">
        <v>6825</v>
      </c>
      <c r="J50" s="63">
        <v>29855.8</v>
      </c>
      <c r="K50" s="63">
        <v>4374.5</v>
      </c>
    </row>
    <row r="51" spans="1:28" ht="11.25" customHeight="1">
      <c r="A51" s="61" t="s">
        <v>124</v>
      </c>
      <c r="B51" s="61" t="s">
        <v>125</v>
      </c>
      <c r="C51" s="62">
        <v>20613</v>
      </c>
      <c r="D51" s="63">
        <v>57327.9</v>
      </c>
      <c r="E51" s="63">
        <v>2781.2</v>
      </c>
      <c r="F51" s="62">
        <v>9755</v>
      </c>
      <c r="G51" s="63">
        <v>34306.9</v>
      </c>
      <c r="H51" s="63">
        <v>3516.9</v>
      </c>
      <c r="I51" s="62">
        <v>9792</v>
      </c>
      <c r="J51" s="63">
        <v>42865.599999999999</v>
      </c>
      <c r="K51" s="63">
        <v>4377.6000000000004</v>
      </c>
    </row>
    <row r="52" spans="1:28" ht="11.25" customHeight="1">
      <c r="A52" s="120" t="s">
        <v>126</v>
      </c>
      <c r="B52" s="121"/>
      <c r="C52" s="62">
        <v>98467</v>
      </c>
      <c r="D52" s="63">
        <v>275139.59999999998</v>
      </c>
      <c r="E52" s="63">
        <v>2794.2</v>
      </c>
      <c r="F52" s="62">
        <v>59039</v>
      </c>
      <c r="G52" s="63">
        <v>208481.6</v>
      </c>
      <c r="H52" s="63">
        <v>3531.3</v>
      </c>
      <c r="I52" s="62">
        <v>56246</v>
      </c>
      <c r="J52" s="63">
        <v>246474.9</v>
      </c>
      <c r="K52" s="63">
        <v>4382.1000000000004</v>
      </c>
    </row>
    <row r="54" spans="1:28" ht="19.5" customHeight="1">
      <c r="A54" s="118" t="s">
        <v>104</v>
      </c>
      <c r="B54" s="118" t="s">
        <v>105</v>
      </c>
      <c r="C54" s="123" t="s">
        <v>64</v>
      </c>
      <c r="D54" s="124"/>
      <c r="E54" s="124"/>
      <c r="F54" s="123" t="s">
        <v>66</v>
      </c>
      <c r="G54" s="124"/>
      <c r="H54" s="125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</row>
    <row r="55" spans="1:28" ht="12.75" customHeight="1">
      <c r="A55" s="122"/>
      <c r="B55" s="122"/>
      <c r="C55" s="118" t="s">
        <v>107</v>
      </c>
      <c r="D55" s="118" t="s">
        <v>108</v>
      </c>
      <c r="E55" s="118" t="s">
        <v>109</v>
      </c>
      <c r="F55" s="118" t="s">
        <v>107</v>
      </c>
      <c r="G55" s="118" t="s">
        <v>108</v>
      </c>
      <c r="H55" s="118" t="s">
        <v>109</v>
      </c>
    </row>
    <row r="56" spans="1:28" ht="48" customHeight="1">
      <c r="A56" s="119"/>
      <c r="B56" s="119"/>
      <c r="C56" s="119"/>
      <c r="D56" s="119"/>
      <c r="E56" s="119"/>
      <c r="F56" s="119"/>
      <c r="G56" s="119"/>
      <c r="H56" s="119"/>
    </row>
    <row r="57" spans="1:28" ht="11.25" customHeight="1">
      <c r="A57" s="61" t="s">
        <v>110</v>
      </c>
      <c r="B57" s="61" t="s">
        <v>111</v>
      </c>
      <c r="C57" s="62">
        <v>16090</v>
      </c>
      <c r="D57" s="63">
        <v>107211.4</v>
      </c>
      <c r="E57" s="63">
        <v>6663.2</v>
      </c>
      <c r="F57" s="62">
        <v>3586</v>
      </c>
      <c r="G57" s="63">
        <v>54859</v>
      </c>
      <c r="H57" s="63">
        <v>15298.1</v>
      </c>
    </row>
    <row r="58" spans="1:28" ht="11.25" customHeight="1">
      <c r="A58" s="61" t="s">
        <v>112</v>
      </c>
      <c r="B58" s="61" t="s">
        <v>113</v>
      </c>
      <c r="C58" s="62">
        <v>1935</v>
      </c>
      <c r="D58" s="63">
        <v>12427.5</v>
      </c>
      <c r="E58" s="63">
        <v>6422.5</v>
      </c>
      <c r="F58" s="62">
        <v>210</v>
      </c>
      <c r="G58" s="63">
        <v>2967.9</v>
      </c>
      <c r="H58" s="63">
        <v>14132.9</v>
      </c>
    </row>
    <row r="59" spans="1:28" ht="11.25" customHeight="1">
      <c r="A59" s="61" t="s">
        <v>114</v>
      </c>
      <c r="B59" s="61" t="s">
        <v>115</v>
      </c>
      <c r="C59" s="62">
        <v>2363</v>
      </c>
      <c r="D59" s="63">
        <v>14929.8</v>
      </c>
      <c r="E59" s="63">
        <v>6318.2</v>
      </c>
      <c r="F59" s="62">
        <v>266</v>
      </c>
      <c r="G59" s="63">
        <v>3660</v>
      </c>
      <c r="H59" s="63">
        <v>13759.3</v>
      </c>
    </row>
    <row r="60" spans="1:28" ht="11.25" customHeight="1">
      <c r="A60" s="61" t="s">
        <v>116</v>
      </c>
      <c r="B60" s="61" t="s">
        <v>117</v>
      </c>
      <c r="C60" s="62">
        <v>2310</v>
      </c>
      <c r="D60" s="63">
        <v>14619.2</v>
      </c>
      <c r="E60" s="63">
        <v>6328.6</v>
      </c>
      <c r="F60" s="62">
        <v>220</v>
      </c>
      <c r="G60" s="63">
        <v>3151</v>
      </c>
      <c r="H60" s="63">
        <v>14322.8</v>
      </c>
    </row>
    <row r="61" spans="1:28" ht="11.25" customHeight="1">
      <c r="A61" s="61" t="s">
        <v>118</v>
      </c>
      <c r="B61" s="61" t="s">
        <v>119</v>
      </c>
      <c r="C61" s="62">
        <v>4086</v>
      </c>
      <c r="D61" s="63">
        <v>25979.9</v>
      </c>
      <c r="E61" s="63">
        <v>6358.3</v>
      </c>
      <c r="F61" s="62">
        <v>420</v>
      </c>
      <c r="G61" s="63">
        <v>5932.2</v>
      </c>
      <c r="H61" s="63">
        <v>14124.3</v>
      </c>
    </row>
    <row r="62" spans="1:28" ht="11.25" customHeight="1">
      <c r="A62" s="61" t="s">
        <v>120</v>
      </c>
      <c r="B62" s="61" t="s">
        <v>121</v>
      </c>
      <c r="C62" s="62">
        <v>2506</v>
      </c>
      <c r="D62" s="63">
        <v>16107.1</v>
      </c>
      <c r="E62" s="63">
        <v>6427.4</v>
      </c>
      <c r="F62" s="62">
        <v>330</v>
      </c>
      <c r="G62" s="63">
        <v>4457.3999999999996</v>
      </c>
      <c r="H62" s="63">
        <v>13507.4</v>
      </c>
    </row>
    <row r="63" spans="1:28" ht="11.25" customHeight="1">
      <c r="A63" s="61" t="s">
        <v>122</v>
      </c>
      <c r="B63" s="61" t="s">
        <v>123</v>
      </c>
      <c r="C63" s="62">
        <v>3828</v>
      </c>
      <c r="D63" s="63">
        <v>24580.7</v>
      </c>
      <c r="E63" s="63">
        <v>6421.3</v>
      </c>
      <c r="F63" s="62">
        <v>461</v>
      </c>
      <c r="G63" s="63">
        <v>6130.2</v>
      </c>
      <c r="H63" s="63">
        <v>13297.5</v>
      </c>
    </row>
    <row r="64" spans="1:28" ht="11.25" customHeight="1">
      <c r="A64" s="61" t="s">
        <v>124</v>
      </c>
      <c r="B64" s="61" t="s">
        <v>125</v>
      </c>
      <c r="C64" s="62">
        <v>6339</v>
      </c>
      <c r="D64" s="63">
        <v>40906.1</v>
      </c>
      <c r="E64" s="63">
        <v>6453.1</v>
      </c>
      <c r="F64" s="62">
        <v>679</v>
      </c>
      <c r="G64" s="63">
        <v>9304.9</v>
      </c>
      <c r="H64" s="63">
        <v>13703.9</v>
      </c>
    </row>
    <row r="65" spans="1:8" ht="11.25" customHeight="1">
      <c r="A65" s="120" t="s">
        <v>126</v>
      </c>
      <c r="B65" s="121"/>
      <c r="C65" s="62">
        <v>39457</v>
      </c>
      <c r="D65" s="63">
        <v>256761.7</v>
      </c>
      <c r="E65" s="63">
        <v>6507.4</v>
      </c>
      <c r="F65" s="62">
        <v>6172</v>
      </c>
      <c r="G65" s="63">
        <v>90462.7</v>
      </c>
      <c r="H65" s="63">
        <v>14656.9</v>
      </c>
    </row>
  </sheetData>
  <mergeCells count="72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A28:A30"/>
    <mergeCell ref="B28:B30"/>
    <mergeCell ref="C28:E28"/>
    <mergeCell ref="F28:H28"/>
    <mergeCell ref="I28:K28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F55:F56"/>
    <mergeCell ref="G55:G56"/>
    <mergeCell ref="H55:H56"/>
    <mergeCell ref="A65:B65"/>
    <mergeCell ref="J42:J43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F29" sqref="F29"/>
    </sheetView>
  </sheetViews>
  <sheetFormatPr defaultColWidth="9.33203125" defaultRowHeight="11.25" customHeight="1"/>
  <cols>
    <col min="1" max="1" width="3.6640625" style="48" customWidth="1"/>
    <col min="2" max="2" width="33" style="48" customWidth="1"/>
    <col min="3" max="3" width="11" style="48" customWidth="1"/>
    <col min="4" max="4" width="14.1640625" style="48" customWidth="1"/>
    <col min="5" max="5" width="10.33203125" style="48" customWidth="1"/>
    <col min="6" max="6" width="11" style="48" customWidth="1"/>
    <col min="7" max="7" width="14.1640625" style="48" customWidth="1"/>
    <col min="8" max="8" width="10.33203125" style="48" customWidth="1"/>
    <col min="9" max="9" width="11" style="48" customWidth="1"/>
    <col min="10" max="10" width="14.1640625" style="46" customWidth="1"/>
    <col min="11" max="11" width="10.33203125" style="66" customWidth="1"/>
    <col min="12" max="12" width="9.1640625" style="47" customWidth="1"/>
    <col min="13" max="13" width="31.33203125" style="67" customWidth="1"/>
    <col min="14" max="16384" width="9.33203125" style="48"/>
  </cols>
  <sheetData>
    <row r="1" spans="1:11" ht="11.25" customHeight="1">
      <c r="A1" s="126" t="s">
        <v>127</v>
      </c>
      <c r="B1" s="126"/>
      <c r="C1" s="126"/>
      <c r="D1" s="126"/>
      <c r="E1" s="126"/>
      <c r="F1" s="126"/>
      <c r="G1" s="57"/>
    </row>
    <row r="2" spans="1:11" ht="23.25" customHeight="1">
      <c r="A2" s="118" t="s">
        <v>104</v>
      </c>
      <c r="B2" s="118" t="s">
        <v>105</v>
      </c>
      <c r="C2" s="123" t="s">
        <v>106</v>
      </c>
      <c r="D2" s="124"/>
      <c r="E2" s="125"/>
      <c r="F2" s="123" t="s">
        <v>128</v>
      </c>
      <c r="G2" s="124"/>
      <c r="H2" s="125"/>
      <c r="I2" s="123" t="s">
        <v>129</v>
      </c>
      <c r="J2" s="124"/>
      <c r="K2" s="125"/>
    </row>
    <row r="3" spans="1:11" ht="28.5" customHeight="1">
      <c r="A3" s="122"/>
      <c r="B3" s="122"/>
      <c r="C3" s="118" t="s">
        <v>107</v>
      </c>
      <c r="D3" s="118" t="s">
        <v>108</v>
      </c>
      <c r="E3" s="118" t="s">
        <v>109</v>
      </c>
      <c r="F3" s="118" t="s">
        <v>107</v>
      </c>
      <c r="G3" s="118" t="s">
        <v>108</v>
      </c>
      <c r="H3" s="118" t="s">
        <v>109</v>
      </c>
      <c r="I3" s="118" t="s">
        <v>107</v>
      </c>
      <c r="J3" s="118" t="s">
        <v>108</v>
      </c>
      <c r="K3" s="118" t="s">
        <v>109</v>
      </c>
    </row>
    <row r="4" spans="1:11" ht="21.75" customHeigh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</row>
    <row r="5" spans="1:11" ht="12.75" customHeight="1">
      <c r="A5" s="61" t="s">
        <v>110</v>
      </c>
      <c r="B5" s="61" t="s">
        <v>111</v>
      </c>
      <c r="C5" s="49">
        <v>73283</v>
      </c>
      <c r="D5" s="68">
        <v>346924.3</v>
      </c>
      <c r="E5" s="69">
        <v>4734</v>
      </c>
      <c r="F5" s="49">
        <v>56889</v>
      </c>
      <c r="G5" s="68">
        <v>278103.3</v>
      </c>
      <c r="H5" s="68">
        <v>4888.5</v>
      </c>
      <c r="I5" s="49">
        <v>11922</v>
      </c>
      <c r="J5" s="68">
        <v>44535.6</v>
      </c>
      <c r="K5" s="68">
        <v>3735.6</v>
      </c>
    </row>
    <row r="6" spans="1:11" ht="12.75" customHeight="1">
      <c r="A6" s="61" t="s">
        <v>112</v>
      </c>
      <c r="B6" s="61" t="s">
        <v>113</v>
      </c>
      <c r="C6" s="49">
        <v>14578</v>
      </c>
      <c r="D6" s="68">
        <v>57796.5</v>
      </c>
      <c r="E6" s="69">
        <v>3964.6</v>
      </c>
      <c r="F6" s="49">
        <v>11218</v>
      </c>
      <c r="G6" s="68">
        <v>46766.8</v>
      </c>
      <c r="H6" s="68">
        <v>4168.8999999999996</v>
      </c>
      <c r="I6" s="49">
        <v>2338</v>
      </c>
      <c r="J6" s="68">
        <v>7745.7</v>
      </c>
      <c r="K6" s="68">
        <v>3313</v>
      </c>
    </row>
    <row r="7" spans="1:11" ht="12.75" customHeight="1">
      <c r="A7" s="61" t="s">
        <v>114</v>
      </c>
      <c r="B7" s="61" t="s">
        <v>115</v>
      </c>
      <c r="C7" s="49">
        <v>20701</v>
      </c>
      <c r="D7" s="68">
        <v>79824.2</v>
      </c>
      <c r="E7" s="69">
        <v>3856.1</v>
      </c>
      <c r="F7" s="49">
        <v>15937</v>
      </c>
      <c r="G7" s="68">
        <v>64252.7</v>
      </c>
      <c r="H7" s="68">
        <v>4031.7</v>
      </c>
      <c r="I7" s="49">
        <v>3414</v>
      </c>
      <c r="J7" s="68">
        <v>11209.2</v>
      </c>
      <c r="K7" s="68">
        <v>3283.3</v>
      </c>
    </row>
    <row r="8" spans="1:11" ht="12.75" customHeight="1">
      <c r="A8" s="61" t="s">
        <v>116</v>
      </c>
      <c r="B8" s="61" t="s">
        <v>117</v>
      </c>
      <c r="C8" s="49">
        <v>19742</v>
      </c>
      <c r="D8" s="68">
        <v>76292.800000000003</v>
      </c>
      <c r="E8" s="69">
        <v>3864.5</v>
      </c>
      <c r="F8" s="49">
        <v>14449</v>
      </c>
      <c r="G8" s="68">
        <v>59204.6</v>
      </c>
      <c r="H8" s="68">
        <v>4097.5</v>
      </c>
      <c r="I8" s="49">
        <v>3951</v>
      </c>
      <c r="J8" s="68">
        <v>12717.3</v>
      </c>
      <c r="K8" s="68">
        <v>3218.7</v>
      </c>
    </row>
    <row r="9" spans="1:11" ht="12.75" customHeight="1">
      <c r="A9" s="61" t="s">
        <v>118</v>
      </c>
      <c r="B9" s="61" t="s">
        <v>119</v>
      </c>
      <c r="C9" s="49">
        <v>31922</v>
      </c>
      <c r="D9" s="68">
        <v>125812.7</v>
      </c>
      <c r="E9" s="69">
        <v>3941.3</v>
      </c>
      <c r="F9" s="49">
        <v>23877</v>
      </c>
      <c r="G9" s="68">
        <v>99007.5</v>
      </c>
      <c r="H9" s="68">
        <v>4146.6000000000004</v>
      </c>
      <c r="I9" s="49">
        <v>5894</v>
      </c>
      <c r="J9" s="68">
        <v>19572.5</v>
      </c>
      <c r="K9" s="68">
        <v>3320.7</v>
      </c>
    </row>
    <row r="10" spans="1:11" ht="12.75" customHeight="1">
      <c r="A10" s="61" t="s">
        <v>120</v>
      </c>
      <c r="B10" s="61" t="s">
        <v>121</v>
      </c>
      <c r="C10" s="49">
        <v>22452</v>
      </c>
      <c r="D10" s="68">
        <v>86918.9</v>
      </c>
      <c r="E10" s="69">
        <v>3871.3</v>
      </c>
      <c r="F10" s="49">
        <v>17435</v>
      </c>
      <c r="G10" s="68">
        <v>70379.199999999997</v>
      </c>
      <c r="H10" s="68">
        <v>4036.7</v>
      </c>
      <c r="I10" s="49">
        <v>3344</v>
      </c>
      <c r="J10" s="68">
        <v>11307.7</v>
      </c>
      <c r="K10" s="68">
        <v>3381.5</v>
      </c>
    </row>
    <row r="11" spans="1:11" ht="12.75" customHeight="1">
      <c r="A11" s="61" t="s">
        <v>122</v>
      </c>
      <c r="B11" s="61" t="s">
        <v>123</v>
      </c>
      <c r="C11" s="49">
        <v>30921</v>
      </c>
      <c r="D11" s="68">
        <v>120912.4</v>
      </c>
      <c r="E11" s="69">
        <v>3910.4</v>
      </c>
      <c r="F11" s="49">
        <v>23412</v>
      </c>
      <c r="G11" s="68">
        <v>96255.7</v>
      </c>
      <c r="H11" s="68">
        <v>4111.3999999999996</v>
      </c>
      <c r="I11" s="49">
        <v>5400</v>
      </c>
      <c r="J11" s="68">
        <v>18071.8</v>
      </c>
      <c r="K11" s="68">
        <v>3346.6</v>
      </c>
    </row>
    <row r="12" spans="1:11" ht="12.75" customHeight="1">
      <c r="A12" s="61" t="s">
        <v>124</v>
      </c>
      <c r="B12" s="61" t="s">
        <v>125</v>
      </c>
      <c r="C12" s="49">
        <v>47418</v>
      </c>
      <c r="D12" s="68">
        <v>185038.4</v>
      </c>
      <c r="E12" s="69">
        <v>3902.3</v>
      </c>
      <c r="F12" s="49">
        <v>35792</v>
      </c>
      <c r="G12" s="68">
        <v>144984.5</v>
      </c>
      <c r="H12" s="68">
        <v>4050.8</v>
      </c>
      <c r="I12" s="49">
        <v>8450</v>
      </c>
      <c r="J12" s="68">
        <v>29292.400000000001</v>
      </c>
      <c r="K12" s="68">
        <v>3466.6</v>
      </c>
    </row>
    <row r="13" spans="1:11" ht="11.25" customHeight="1">
      <c r="A13" s="120" t="s">
        <v>126</v>
      </c>
      <c r="B13" s="121"/>
      <c r="C13" s="49">
        <v>261017</v>
      </c>
      <c r="D13" s="68">
        <v>1079520.3</v>
      </c>
      <c r="E13" s="69">
        <v>4135.8</v>
      </c>
      <c r="F13" s="49">
        <v>199009</v>
      </c>
      <c r="G13" s="68">
        <v>858954.2</v>
      </c>
      <c r="H13" s="68">
        <v>4316.2</v>
      </c>
      <c r="I13" s="49">
        <v>44713</v>
      </c>
      <c r="J13" s="68">
        <v>154452.1</v>
      </c>
      <c r="K13" s="68">
        <v>3454.3</v>
      </c>
    </row>
    <row r="15" spans="1:11" ht="24" customHeight="1">
      <c r="A15" s="118" t="s">
        <v>104</v>
      </c>
      <c r="B15" s="118" t="s">
        <v>105</v>
      </c>
      <c r="C15" s="123" t="s">
        <v>130</v>
      </c>
      <c r="D15" s="124"/>
      <c r="E15" s="125"/>
      <c r="F15" s="123" t="s">
        <v>131</v>
      </c>
      <c r="G15" s="124"/>
      <c r="H15" s="125"/>
      <c r="I15" s="123" t="s">
        <v>132</v>
      </c>
      <c r="J15" s="124"/>
      <c r="K15" s="125"/>
    </row>
    <row r="16" spans="1:11" ht="12.75" customHeight="1">
      <c r="A16" s="122"/>
      <c r="B16" s="122"/>
      <c r="C16" s="118" t="s">
        <v>107</v>
      </c>
      <c r="D16" s="118" t="s">
        <v>108</v>
      </c>
      <c r="E16" s="118" t="s">
        <v>109</v>
      </c>
      <c r="F16" s="118" t="s">
        <v>107</v>
      </c>
      <c r="G16" s="118" t="s">
        <v>108</v>
      </c>
      <c r="H16" s="118" t="s">
        <v>109</v>
      </c>
      <c r="I16" s="118" t="s">
        <v>107</v>
      </c>
      <c r="J16" s="118" t="s">
        <v>108</v>
      </c>
      <c r="K16" s="118" t="s">
        <v>109</v>
      </c>
    </row>
    <row r="17" spans="1:13" ht="43.5" customHeight="1">
      <c r="A17" s="119"/>
      <c r="B17" s="119"/>
      <c r="C17" s="119"/>
      <c r="D17" s="119"/>
      <c r="E17" s="119"/>
      <c r="F17" s="119"/>
      <c r="G17" s="119"/>
      <c r="H17" s="119"/>
      <c r="I17" s="119"/>
      <c r="J17" s="119"/>
      <c r="K17" s="119"/>
    </row>
    <row r="18" spans="1:13" ht="11.25" customHeight="1">
      <c r="A18" s="61" t="s">
        <v>110</v>
      </c>
      <c r="B18" s="61" t="s">
        <v>111</v>
      </c>
      <c r="C18" s="49">
        <v>2628</v>
      </c>
      <c r="D18" s="68">
        <v>9497.9</v>
      </c>
      <c r="E18" s="68">
        <v>3614.1</v>
      </c>
      <c r="F18" s="49">
        <v>1525</v>
      </c>
      <c r="G18" s="68">
        <v>8153.1</v>
      </c>
      <c r="H18" s="68">
        <v>5346.3</v>
      </c>
      <c r="I18" s="49">
        <v>274</v>
      </c>
      <c r="J18" s="68">
        <v>711.8</v>
      </c>
      <c r="K18" s="68">
        <v>2597.8000000000002</v>
      </c>
    </row>
    <row r="19" spans="1:13" ht="11.25" customHeight="1">
      <c r="A19" s="61" t="s">
        <v>112</v>
      </c>
      <c r="B19" s="61" t="s">
        <v>113</v>
      </c>
      <c r="C19" s="49">
        <v>648</v>
      </c>
      <c r="D19" s="68">
        <v>1903</v>
      </c>
      <c r="E19" s="68">
        <v>2936.8</v>
      </c>
      <c r="F19" s="49">
        <v>283</v>
      </c>
      <c r="G19" s="68">
        <v>995.8</v>
      </c>
      <c r="H19" s="68">
        <v>3518.7</v>
      </c>
      <c r="I19" s="49">
        <v>88</v>
      </c>
      <c r="J19" s="68">
        <v>236.6</v>
      </c>
      <c r="K19" s="68">
        <v>2689.2</v>
      </c>
    </row>
    <row r="20" spans="1:13" ht="11.25" customHeight="1">
      <c r="A20" s="61" t="s">
        <v>114</v>
      </c>
      <c r="B20" s="61" t="s">
        <v>115</v>
      </c>
      <c r="C20" s="49">
        <v>819</v>
      </c>
      <c r="D20" s="68">
        <v>2419.6</v>
      </c>
      <c r="E20" s="68">
        <v>2954.4</v>
      </c>
      <c r="F20" s="49">
        <v>425</v>
      </c>
      <c r="G20" s="68">
        <v>1522.4</v>
      </c>
      <c r="H20" s="68">
        <v>3582</v>
      </c>
      <c r="I20" s="49">
        <v>103</v>
      </c>
      <c r="J20" s="68">
        <v>276.10000000000002</v>
      </c>
      <c r="K20" s="68">
        <v>2680.5</v>
      </c>
    </row>
    <row r="21" spans="1:13" ht="11.25" customHeight="1">
      <c r="A21" s="61" t="s">
        <v>116</v>
      </c>
      <c r="B21" s="61" t="s">
        <v>117</v>
      </c>
      <c r="C21" s="49">
        <v>846</v>
      </c>
      <c r="D21" s="68">
        <v>2439.1999999999998</v>
      </c>
      <c r="E21" s="68">
        <v>2883.2</v>
      </c>
      <c r="F21" s="49">
        <v>384</v>
      </c>
      <c r="G21" s="68">
        <v>1423.5</v>
      </c>
      <c r="H21" s="68">
        <v>3706.9</v>
      </c>
      <c r="I21" s="49">
        <v>109</v>
      </c>
      <c r="J21" s="68">
        <v>306.2</v>
      </c>
      <c r="K21" s="68">
        <v>2809.2</v>
      </c>
    </row>
    <row r="22" spans="1:13" ht="11.25" customHeight="1">
      <c r="A22" s="61" t="s">
        <v>118</v>
      </c>
      <c r="B22" s="61" t="s">
        <v>119</v>
      </c>
      <c r="C22" s="49">
        <v>1327</v>
      </c>
      <c r="D22" s="68">
        <v>4073.7</v>
      </c>
      <c r="E22" s="68">
        <v>3069.9</v>
      </c>
      <c r="F22" s="49">
        <v>699</v>
      </c>
      <c r="G22" s="68">
        <v>2527.9</v>
      </c>
      <c r="H22" s="68">
        <v>3616.4</v>
      </c>
      <c r="I22" s="49">
        <v>119</v>
      </c>
      <c r="J22" s="68">
        <v>317.8</v>
      </c>
      <c r="K22" s="68">
        <v>2670.4</v>
      </c>
    </row>
    <row r="23" spans="1:13" ht="11.25" customHeight="1">
      <c r="A23" s="61" t="s">
        <v>120</v>
      </c>
      <c r="B23" s="61" t="s">
        <v>121</v>
      </c>
      <c r="C23" s="49">
        <v>1086</v>
      </c>
      <c r="D23" s="68">
        <v>3116.9</v>
      </c>
      <c r="E23" s="68">
        <v>2870.1</v>
      </c>
      <c r="F23" s="49">
        <v>445</v>
      </c>
      <c r="G23" s="68">
        <v>1537.7</v>
      </c>
      <c r="H23" s="68">
        <v>3455.6</v>
      </c>
      <c r="I23" s="49">
        <v>139</v>
      </c>
      <c r="J23" s="68">
        <v>379.4</v>
      </c>
      <c r="K23" s="68">
        <v>2729.2</v>
      </c>
    </row>
    <row r="24" spans="1:13" ht="11.25" customHeight="1">
      <c r="A24" s="61" t="s">
        <v>122</v>
      </c>
      <c r="B24" s="61" t="s">
        <v>123</v>
      </c>
      <c r="C24" s="49">
        <v>1253</v>
      </c>
      <c r="D24" s="68">
        <v>3679.7</v>
      </c>
      <c r="E24" s="68">
        <v>2936.7</v>
      </c>
      <c r="F24" s="49">
        <v>621</v>
      </c>
      <c r="G24" s="68">
        <v>2165.3000000000002</v>
      </c>
      <c r="H24" s="68">
        <v>3486.7</v>
      </c>
      <c r="I24" s="49">
        <v>233</v>
      </c>
      <c r="J24" s="68">
        <v>635.20000000000005</v>
      </c>
      <c r="K24" s="68">
        <v>2726.3</v>
      </c>
    </row>
    <row r="25" spans="1:13" ht="11.25" customHeight="1">
      <c r="A25" s="61" t="s">
        <v>124</v>
      </c>
      <c r="B25" s="61" t="s">
        <v>125</v>
      </c>
      <c r="C25" s="49">
        <v>2039</v>
      </c>
      <c r="D25" s="68">
        <v>6305.4</v>
      </c>
      <c r="E25" s="68">
        <v>3092.4</v>
      </c>
      <c r="F25" s="49">
        <v>846</v>
      </c>
      <c r="G25" s="68">
        <v>3118.3</v>
      </c>
      <c r="H25" s="68">
        <v>3685.9</v>
      </c>
      <c r="I25" s="49">
        <v>284</v>
      </c>
      <c r="J25" s="68">
        <v>765.9</v>
      </c>
      <c r="K25" s="68">
        <v>2696.8</v>
      </c>
    </row>
    <row r="26" spans="1:13" ht="11.25" customHeight="1">
      <c r="A26" s="120" t="s">
        <v>126</v>
      </c>
      <c r="B26" s="121"/>
      <c r="C26" s="49">
        <v>10646</v>
      </c>
      <c r="D26" s="68">
        <v>33435.5</v>
      </c>
      <c r="E26" s="68">
        <v>3140.7</v>
      </c>
      <c r="F26" s="49">
        <v>5228</v>
      </c>
      <c r="G26" s="68">
        <v>21443.8</v>
      </c>
      <c r="H26" s="68">
        <v>4101.7</v>
      </c>
      <c r="I26" s="49">
        <v>1349</v>
      </c>
      <c r="J26" s="68">
        <v>3629</v>
      </c>
      <c r="K26" s="68">
        <v>2690.2</v>
      </c>
    </row>
    <row r="28" spans="1:13" ht="21" customHeight="1">
      <c r="A28" s="118" t="s">
        <v>104</v>
      </c>
      <c r="B28" s="118" t="s">
        <v>105</v>
      </c>
      <c r="C28" s="123" t="s">
        <v>133</v>
      </c>
      <c r="D28" s="124"/>
      <c r="E28" s="125"/>
      <c r="F28" s="58"/>
      <c r="G28" s="58"/>
      <c r="H28" s="58"/>
      <c r="I28" s="46"/>
      <c r="J28" s="66"/>
      <c r="K28" s="47"/>
      <c r="L28" s="48"/>
      <c r="M28" s="48"/>
    </row>
    <row r="29" spans="1:13" ht="11.25" customHeight="1">
      <c r="A29" s="122"/>
      <c r="B29" s="122"/>
      <c r="C29" s="118" t="s">
        <v>107</v>
      </c>
      <c r="D29" s="118" t="s">
        <v>108</v>
      </c>
      <c r="E29" s="118" t="s">
        <v>109</v>
      </c>
      <c r="I29" s="46"/>
      <c r="J29" s="66"/>
      <c r="K29" s="47"/>
      <c r="L29" s="48"/>
      <c r="M29" s="48"/>
    </row>
    <row r="30" spans="1:13" ht="41.25" customHeight="1">
      <c r="A30" s="119"/>
      <c r="B30" s="119"/>
      <c r="C30" s="119"/>
      <c r="D30" s="119"/>
      <c r="E30" s="119"/>
      <c r="I30" s="46"/>
      <c r="J30" s="66"/>
      <c r="K30" s="47"/>
      <c r="L30" s="67"/>
      <c r="M30" s="48"/>
    </row>
    <row r="31" spans="1:13" ht="11.25" customHeight="1">
      <c r="A31" s="61" t="s">
        <v>110</v>
      </c>
      <c r="B31" s="61" t="s">
        <v>111</v>
      </c>
      <c r="C31" s="49">
        <v>45</v>
      </c>
      <c r="D31" s="68">
        <v>5922.7</v>
      </c>
      <c r="E31" s="68">
        <v>131614.6</v>
      </c>
      <c r="I31" s="46"/>
      <c r="J31" s="66"/>
      <c r="K31" s="47"/>
      <c r="L31" s="67"/>
      <c r="M31" s="48"/>
    </row>
    <row r="32" spans="1:13" ht="11.25" customHeight="1">
      <c r="A32" s="61" t="s">
        <v>112</v>
      </c>
      <c r="B32" s="61" t="s">
        <v>113</v>
      </c>
      <c r="C32" s="49">
        <v>3</v>
      </c>
      <c r="D32" s="68">
        <v>148.6</v>
      </c>
      <c r="E32" s="68">
        <v>49518.400000000001</v>
      </c>
      <c r="I32" s="46"/>
      <c r="J32" s="66"/>
      <c r="K32" s="47"/>
      <c r="L32" s="67"/>
      <c r="M32" s="48"/>
    </row>
    <row r="33" spans="1:13" ht="11.25" customHeight="1">
      <c r="A33" s="61" t="s">
        <v>114</v>
      </c>
      <c r="B33" s="61" t="s">
        <v>115</v>
      </c>
      <c r="C33" s="49">
        <v>3</v>
      </c>
      <c r="D33" s="68">
        <v>144.19999999999999</v>
      </c>
      <c r="E33" s="68">
        <v>48051.7</v>
      </c>
      <c r="I33" s="46"/>
      <c r="J33" s="66"/>
      <c r="K33" s="47"/>
      <c r="L33" s="67"/>
      <c r="M33" s="48"/>
    </row>
    <row r="34" spans="1:13" ht="11.25" customHeight="1">
      <c r="A34" s="61" t="s">
        <v>116</v>
      </c>
      <c r="B34" s="61" t="s">
        <v>117</v>
      </c>
      <c r="C34" s="49">
        <v>3</v>
      </c>
      <c r="D34" s="68">
        <v>202.2</v>
      </c>
      <c r="E34" s="68">
        <v>67390.100000000006</v>
      </c>
      <c r="I34" s="46"/>
      <c r="J34" s="66"/>
      <c r="K34" s="47"/>
      <c r="L34" s="67"/>
      <c r="M34" s="48"/>
    </row>
    <row r="35" spans="1:13" ht="11.25" customHeight="1">
      <c r="A35" s="61" t="s">
        <v>118</v>
      </c>
      <c r="B35" s="61" t="s">
        <v>119</v>
      </c>
      <c r="C35" s="49">
        <v>6</v>
      </c>
      <c r="D35" s="68">
        <v>313.39999999999998</v>
      </c>
      <c r="E35" s="68">
        <v>52234.7</v>
      </c>
      <c r="I35" s="46"/>
      <c r="J35" s="66"/>
      <c r="K35" s="47"/>
      <c r="L35" s="67"/>
      <c r="M35" s="48"/>
    </row>
    <row r="36" spans="1:13" ht="11.25" customHeight="1">
      <c r="A36" s="61" t="s">
        <v>120</v>
      </c>
      <c r="B36" s="61" t="s">
        <v>121</v>
      </c>
      <c r="C36" s="49">
        <v>3</v>
      </c>
      <c r="D36" s="68">
        <v>198</v>
      </c>
      <c r="E36" s="68">
        <v>66002.8</v>
      </c>
      <c r="I36" s="46"/>
      <c r="J36" s="66"/>
      <c r="K36" s="47"/>
      <c r="L36" s="67"/>
      <c r="M36" s="48"/>
    </row>
    <row r="37" spans="1:13" ht="11.25" customHeight="1">
      <c r="A37" s="61" t="s">
        <v>122</v>
      </c>
      <c r="B37" s="61" t="s">
        <v>123</v>
      </c>
      <c r="C37" s="49">
        <v>2</v>
      </c>
      <c r="D37" s="68">
        <v>104.7</v>
      </c>
      <c r="E37" s="68">
        <v>52339.8</v>
      </c>
      <c r="I37" s="46"/>
      <c r="J37" s="66"/>
      <c r="K37" s="47"/>
      <c r="L37" s="67"/>
      <c r="M37" s="48"/>
    </row>
    <row r="38" spans="1:13" ht="11.25" customHeight="1">
      <c r="A38" s="61" t="s">
        <v>124</v>
      </c>
      <c r="B38" s="61" t="s">
        <v>125</v>
      </c>
      <c r="C38" s="49">
        <v>7</v>
      </c>
      <c r="D38" s="68">
        <v>571.9</v>
      </c>
      <c r="E38" s="68">
        <v>81704.3</v>
      </c>
      <c r="I38" s="46"/>
      <c r="J38" s="66"/>
      <c r="K38" s="47"/>
      <c r="L38" s="67"/>
      <c r="M38" s="48"/>
    </row>
    <row r="39" spans="1:13" ht="11.25" customHeight="1">
      <c r="A39" s="120" t="s">
        <v>126</v>
      </c>
      <c r="B39" s="121"/>
      <c r="C39" s="49">
        <v>72</v>
      </c>
      <c r="D39" s="68">
        <v>7605.6</v>
      </c>
      <c r="E39" s="68">
        <v>105632.8</v>
      </c>
    </row>
  </sheetData>
  <mergeCells count="38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E29:E30"/>
    <mergeCell ref="A39:B39"/>
    <mergeCell ref="H16:H17"/>
    <mergeCell ref="I16:I17"/>
    <mergeCell ref="J16:J17"/>
    <mergeCell ref="G16:G17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I26" sqref="I26:K26"/>
    </sheetView>
  </sheetViews>
  <sheetFormatPr defaultColWidth="9.33203125" defaultRowHeight="12.75"/>
  <cols>
    <col min="1" max="1" width="4" style="70" customWidth="1"/>
    <col min="2" max="2" width="33" style="70" customWidth="1"/>
    <col min="3" max="3" width="11" style="70" customWidth="1"/>
    <col min="4" max="4" width="14.1640625" style="70" customWidth="1"/>
    <col min="5" max="5" width="10.33203125" style="70" customWidth="1"/>
    <col min="6" max="6" width="11" style="70" customWidth="1"/>
    <col min="7" max="7" width="14.1640625" style="70" customWidth="1"/>
    <col min="8" max="8" width="10.33203125" style="70" customWidth="1"/>
    <col min="9" max="9" width="11" style="70" customWidth="1"/>
    <col min="10" max="10" width="14.1640625" style="70" customWidth="1"/>
    <col min="11" max="11" width="10.33203125" style="70" customWidth="1"/>
    <col min="12" max="12" width="9.33203125" style="70" hidden="1" customWidth="1"/>
    <col min="13" max="13" width="9.33203125" style="71" hidden="1" customWidth="1"/>
    <col min="14" max="14" width="9.33203125" style="70" hidden="1" customWidth="1"/>
    <col min="15" max="15" width="9.33203125" style="71" hidden="1" customWidth="1"/>
    <col min="16" max="16" width="9.33203125" style="70"/>
    <col min="17" max="17" width="13.1640625" style="70" customWidth="1"/>
    <col min="18" max="16384" width="9.33203125" style="70"/>
  </cols>
  <sheetData>
    <row r="1" spans="1:11">
      <c r="A1" s="126" t="s">
        <v>134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</row>
    <row r="2" spans="1:11" ht="23.25" customHeight="1">
      <c r="A2" s="118" t="s">
        <v>104</v>
      </c>
      <c r="B2" s="118" t="s">
        <v>105</v>
      </c>
      <c r="C2" s="123" t="s">
        <v>106</v>
      </c>
      <c r="D2" s="124"/>
      <c r="E2" s="124"/>
      <c r="F2" s="123" t="s">
        <v>135</v>
      </c>
      <c r="G2" s="124"/>
      <c r="H2" s="125"/>
      <c r="I2" s="123" t="s">
        <v>136</v>
      </c>
      <c r="J2" s="124"/>
      <c r="K2" s="125"/>
    </row>
    <row r="3" spans="1:11" ht="28.5" customHeight="1">
      <c r="A3" s="122"/>
      <c r="B3" s="122"/>
      <c r="C3" s="118" t="s">
        <v>107</v>
      </c>
      <c r="D3" s="118" t="s">
        <v>108</v>
      </c>
      <c r="E3" s="118" t="s">
        <v>109</v>
      </c>
      <c r="F3" s="118" t="s">
        <v>107</v>
      </c>
      <c r="G3" s="118" t="s">
        <v>108</v>
      </c>
      <c r="H3" s="118" t="s">
        <v>109</v>
      </c>
      <c r="I3" s="118" t="s">
        <v>107</v>
      </c>
      <c r="J3" s="118" t="s">
        <v>108</v>
      </c>
      <c r="K3" s="118" t="s">
        <v>109</v>
      </c>
    </row>
    <row r="4" spans="1:11" ht="21.75" customHeigh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</row>
    <row r="5" spans="1:11">
      <c r="A5" s="61" t="s">
        <v>110</v>
      </c>
      <c r="B5" s="61" t="s">
        <v>111</v>
      </c>
      <c r="C5" s="49">
        <v>73283</v>
      </c>
      <c r="D5" s="50">
        <v>346924.3</v>
      </c>
      <c r="E5" s="50">
        <v>4734</v>
      </c>
      <c r="F5" s="49">
        <v>370</v>
      </c>
      <c r="G5" s="50">
        <v>544</v>
      </c>
      <c r="H5" s="50">
        <v>1470.3</v>
      </c>
      <c r="I5" s="49">
        <v>2734</v>
      </c>
      <c r="J5" s="50">
        <v>6455</v>
      </c>
      <c r="K5" s="50">
        <v>2361</v>
      </c>
    </row>
    <row r="6" spans="1:11">
      <c r="A6" s="61" t="s">
        <v>112</v>
      </c>
      <c r="B6" s="61" t="s">
        <v>113</v>
      </c>
      <c r="C6" s="49">
        <v>14578</v>
      </c>
      <c r="D6" s="50">
        <v>57796.5</v>
      </c>
      <c r="E6" s="50">
        <v>3964.6</v>
      </c>
      <c r="F6" s="49">
        <v>118</v>
      </c>
      <c r="G6" s="50">
        <v>164.1</v>
      </c>
      <c r="H6" s="50">
        <v>1390.8</v>
      </c>
      <c r="I6" s="49">
        <v>280</v>
      </c>
      <c r="J6" s="50">
        <v>661.1</v>
      </c>
      <c r="K6" s="50">
        <v>2361</v>
      </c>
    </row>
    <row r="7" spans="1:11">
      <c r="A7" s="61" t="s">
        <v>114</v>
      </c>
      <c r="B7" s="61" t="s">
        <v>115</v>
      </c>
      <c r="C7" s="49">
        <v>20701</v>
      </c>
      <c r="D7" s="50">
        <v>79824.2</v>
      </c>
      <c r="E7" s="50">
        <v>3856.1</v>
      </c>
      <c r="F7" s="49">
        <v>119</v>
      </c>
      <c r="G7" s="50">
        <v>154.5</v>
      </c>
      <c r="H7" s="50">
        <v>1298.3</v>
      </c>
      <c r="I7" s="49">
        <v>547</v>
      </c>
      <c r="J7" s="50">
        <v>1291.5</v>
      </c>
      <c r="K7" s="50">
        <v>2361</v>
      </c>
    </row>
    <row r="8" spans="1:11">
      <c r="A8" s="61" t="s">
        <v>116</v>
      </c>
      <c r="B8" s="61" t="s">
        <v>117</v>
      </c>
      <c r="C8" s="49">
        <v>19742</v>
      </c>
      <c r="D8" s="50">
        <v>76292.800000000003</v>
      </c>
      <c r="E8" s="50">
        <v>3864.5</v>
      </c>
      <c r="F8" s="49">
        <v>153</v>
      </c>
      <c r="G8" s="50">
        <v>208.2</v>
      </c>
      <c r="H8" s="50">
        <v>1360.6</v>
      </c>
      <c r="I8" s="49">
        <v>519</v>
      </c>
      <c r="J8" s="50">
        <v>1225.4000000000001</v>
      </c>
      <c r="K8" s="50">
        <v>2361</v>
      </c>
    </row>
    <row r="9" spans="1:11">
      <c r="A9" s="61" t="s">
        <v>118</v>
      </c>
      <c r="B9" s="61" t="s">
        <v>119</v>
      </c>
      <c r="C9" s="49">
        <v>31922</v>
      </c>
      <c r="D9" s="50">
        <v>125812.7</v>
      </c>
      <c r="E9" s="50">
        <v>3941.3</v>
      </c>
      <c r="F9" s="49">
        <v>260</v>
      </c>
      <c r="G9" s="50">
        <v>347.6</v>
      </c>
      <c r="H9" s="50">
        <v>1336.8</v>
      </c>
      <c r="I9" s="49">
        <v>834</v>
      </c>
      <c r="J9" s="50">
        <v>1969.1</v>
      </c>
      <c r="K9" s="50">
        <v>2361</v>
      </c>
    </row>
    <row r="10" spans="1:11">
      <c r="A10" s="61" t="s">
        <v>120</v>
      </c>
      <c r="B10" s="61" t="s">
        <v>121</v>
      </c>
      <c r="C10" s="49">
        <v>22452</v>
      </c>
      <c r="D10" s="50">
        <v>86918.9</v>
      </c>
      <c r="E10" s="50">
        <v>3871.3</v>
      </c>
      <c r="F10" s="49">
        <v>256</v>
      </c>
      <c r="G10" s="50">
        <v>335.8</v>
      </c>
      <c r="H10" s="50">
        <v>1311.9</v>
      </c>
      <c r="I10" s="49">
        <v>489</v>
      </c>
      <c r="J10" s="50">
        <v>1154.5</v>
      </c>
      <c r="K10" s="50">
        <v>2361</v>
      </c>
    </row>
    <row r="11" spans="1:11">
      <c r="A11" s="61" t="s">
        <v>122</v>
      </c>
      <c r="B11" s="61" t="s">
        <v>123</v>
      </c>
      <c r="C11" s="49">
        <v>30921</v>
      </c>
      <c r="D11" s="50">
        <v>120912.4</v>
      </c>
      <c r="E11" s="50">
        <v>3910.4</v>
      </c>
      <c r="F11" s="49">
        <v>204</v>
      </c>
      <c r="G11" s="50">
        <v>303.5</v>
      </c>
      <c r="H11" s="50">
        <v>1487.9</v>
      </c>
      <c r="I11" s="49">
        <v>843</v>
      </c>
      <c r="J11" s="50">
        <v>1990.3</v>
      </c>
      <c r="K11" s="50">
        <v>2361</v>
      </c>
    </row>
    <row r="12" spans="1:11">
      <c r="A12" s="61" t="s">
        <v>124</v>
      </c>
      <c r="B12" s="61" t="s">
        <v>125</v>
      </c>
      <c r="C12" s="49">
        <v>47418</v>
      </c>
      <c r="D12" s="50">
        <v>185038.4</v>
      </c>
      <c r="E12" s="50">
        <v>3902.3</v>
      </c>
      <c r="F12" s="49">
        <v>250</v>
      </c>
      <c r="G12" s="50">
        <v>349.9</v>
      </c>
      <c r="H12" s="50">
        <v>1399.6</v>
      </c>
      <c r="I12" s="49">
        <v>1463</v>
      </c>
      <c r="J12" s="50">
        <v>3454.1</v>
      </c>
      <c r="K12" s="50">
        <v>2361</v>
      </c>
    </row>
    <row r="13" spans="1:11">
      <c r="A13" s="120" t="s">
        <v>126</v>
      </c>
      <c r="B13" s="121"/>
      <c r="C13" s="49">
        <v>261018</v>
      </c>
      <c r="D13" s="50">
        <v>1079522.1000000001</v>
      </c>
      <c r="E13" s="50">
        <v>4135.8</v>
      </c>
      <c r="F13" s="49">
        <v>1731</v>
      </c>
      <c r="G13" s="50">
        <v>2409.4</v>
      </c>
      <c r="H13" s="50">
        <v>1391.9</v>
      </c>
      <c r="I13" s="49">
        <v>7709</v>
      </c>
      <c r="J13" s="50">
        <v>18200.900000000001</v>
      </c>
      <c r="K13" s="50">
        <v>2361</v>
      </c>
    </row>
    <row r="14" spans="1:11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</row>
    <row r="15" spans="1:11" ht="22.5" customHeight="1">
      <c r="A15" s="118" t="s">
        <v>104</v>
      </c>
      <c r="B15" s="118" t="s">
        <v>105</v>
      </c>
      <c r="C15" s="123" t="s">
        <v>137</v>
      </c>
      <c r="D15" s="124"/>
      <c r="E15" s="125"/>
      <c r="F15" s="123" t="s">
        <v>138</v>
      </c>
      <c r="G15" s="124"/>
      <c r="H15" s="125"/>
      <c r="I15" s="123" t="s">
        <v>88</v>
      </c>
      <c r="J15" s="124"/>
      <c r="K15" s="125"/>
    </row>
    <row r="16" spans="1:11" ht="12.75" customHeight="1">
      <c r="A16" s="122"/>
      <c r="B16" s="122"/>
      <c r="C16" s="118" t="s">
        <v>107</v>
      </c>
      <c r="D16" s="118" t="s">
        <v>108</v>
      </c>
      <c r="E16" s="118" t="s">
        <v>109</v>
      </c>
      <c r="F16" s="118" t="s">
        <v>107</v>
      </c>
      <c r="G16" s="118" t="s">
        <v>108</v>
      </c>
      <c r="H16" s="118" t="s">
        <v>109</v>
      </c>
      <c r="I16" s="118" t="s">
        <v>107</v>
      </c>
      <c r="J16" s="118" t="s">
        <v>108</v>
      </c>
      <c r="K16" s="118" t="s">
        <v>109</v>
      </c>
    </row>
    <row r="17" spans="1:11" ht="39.75" customHeight="1">
      <c r="A17" s="119"/>
      <c r="B17" s="119"/>
      <c r="C17" s="119"/>
      <c r="D17" s="119"/>
      <c r="E17" s="119"/>
      <c r="F17" s="119"/>
      <c r="G17" s="119"/>
      <c r="H17" s="119"/>
      <c r="I17" s="119"/>
      <c r="J17" s="119"/>
      <c r="K17" s="119"/>
    </row>
    <row r="18" spans="1:11">
      <c r="A18" s="61" t="s">
        <v>110</v>
      </c>
      <c r="B18" s="61" t="s">
        <v>111</v>
      </c>
      <c r="C18" s="49">
        <v>70179</v>
      </c>
      <c r="D18" s="50">
        <v>339925.3</v>
      </c>
      <c r="E18" s="50">
        <v>4843.7</v>
      </c>
      <c r="F18" s="49">
        <v>23902</v>
      </c>
      <c r="G18" s="50">
        <v>117824.7</v>
      </c>
      <c r="H18" s="50">
        <v>4929.5</v>
      </c>
      <c r="I18" s="49">
        <v>0</v>
      </c>
      <c r="J18" s="50">
        <v>0</v>
      </c>
      <c r="K18" s="50">
        <v>0</v>
      </c>
    </row>
    <row r="19" spans="1:11">
      <c r="A19" s="61" t="s">
        <v>112</v>
      </c>
      <c r="B19" s="61" t="s">
        <v>113</v>
      </c>
      <c r="C19" s="49">
        <v>14180</v>
      </c>
      <c r="D19" s="50">
        <v>56971.3</v>
      </c>
      <c r="E19" s="50">
        <v>4017.7</v>
      </c>
      <c r="F19" s="49">
        <v>2420</v>
      </c>
      <c r="G19" s="50">
        <v>10192.6</v>
      </c>
      <c r="H19" s="50">
        <v>4211.8</v>
      </c>
      <c r="I19" s="49">
        <v>0</v>
      </c>
      <c r="J19" s="50">
        <v>0</v>
      </c>
      <c r="K19" s="50">
        <v>0</v>
      </c>
    </row>
    <row r="20" spans="1:11">
      <c r="A20" s="61" t="s">
        <v>114</v>
      </c>
      <c r="B20" s="61" t="s">
        <v>115</v>
      </c>
      <c r="C20" s="49">
        <v>20035</v>
      </c>
      <c r="D20" s="50">
        <v>78378.2</v>
      </c>
      <c r="E20" s="50">
        <v>3912.1</v>
      </c>
      <c r="F20" s="49">
        <v>3401</v>
      </c>
      <c r="G20" s="50">
        <v>14032.1</v>
      </c>
      <c r="H20" s="50">
        <v>4125.8999999999996</v>
      </c>
      <c r="I20" s="49">
        <v>0</v>
      </c>
      <c r="J20" s="50">
        <v>0</v>
      </c>
      <c r="K20" s="50">
        <v>0</v>
      </c>
    </row>
    <row r="21" spans="1:11">
      <c r="A21" s="61" t="s">
        <v>116</v>
      </c>
      <c r="B21" s="61" t="s">
        <v>117</v>
      </c>
      <c r="C21" s="49">
        <v>19070</v>
      </c>
      <c r="D21" s="50">
        <v>74859.3</v>
      </c>
      <c r="E21" s="50">
        <v>3925.5</v>
      </c>
      <c r="F21" s="49">
        <v>3661</v>
      </c>
      <c r="G21" s="50">
        <v>14246.8</v>
      </c>
      <c r="H21" s="50">
        <v>3891.5</v>
      </c>
      <c r="I21" s="49">
        <v>0</v>
      </c>
      <c r="J21" s="50">
        <v>0</v>
      </c>
      <c r="K21" s="50">
        <v>0</v>
      </c>
    </row>
    <row r="22" spans="1:11">
      <c r="A22" s="61" t="s">
        <v>118</v>
      </c>
      <c r="B22" s="61" t="s">
        <v>119</v>
      </c>
      <c r="C22" s="49">
        <v>30828</v>
      </c>
      <c r="D22" s="50">
        <v>123496</v>
      </c>
      <c r="E22" s="50">
        <v>4006</v>
      </c>
      <c r="F22" s="49">
        <v>5934</v>
      </c>
      <c r="G22" s="50">
        <v>23883</v>
      </c>
      <c r="H22" s="50">
        <v>4024.8</v>
      </c>
      <c r="I22" s="49">
        <v>0</v>
      </c>
      <c r="J22" s="50">
        <v>0</v>
      </c>
      <c r="K22" s="50">
        <v>0</v>
      </c>
    </row>
    <row r="23" spans="1:11">
      <c r="A23" s="61" t="s">
        <v>120</v>
      </c>
      <c r="B23" s="61" t="s">
        <v>121</v>
      </c>
      <c r="C23" s="49">
        <v>21707</v>
      </c>
      <c r="D23" s="50">
        <v>85428.6</v>
      </c>
      <c r="E23" s="50">
        <v>3935.5</v>
      </c>
      <c r="F23" s="49">
        <v>3642</v>
      </c>
      <c r="G23" s="50">
        <v>15692.1</v>
      </c>
      <c r="H23" s="50">
        <v>4308.7</v>
      </c>
      <c r="I23" s="49">
        <v>0</v>
      </c>
      <c r="J23" s="50">
        <v>0</v>
      </c>
      <c r="K23" s="50">
        <v>0</v>
      </c>
    </row>
    <row r="24" spans="1:11">
      <c r="A24" s="61" t="s">
        <v>122</v>
      </c>
      <c r="B24" s="61" t="s">
        <v>123</v>
      </c>
      <c r="C24" s="49">
        <v>29874</v>
      </c>
      <c r="D24" s="50">
        <v>118618.6</v>
      </c>
      <c r="E24" s="50">
        <v>3970.6</v>
      </c>
      <c r="F24" s="49">
        <v>5451</v>
      </c>
      <c r="G24" s="50">
        <v>22072.400000000001</v>
      </c>
      <c r="H24" s="50">
        <v>4049.2</v>
      </c>
      <c r="I24" s="49">
        <v>0</v>
      </c>
      <c r="J24" s="50">
        <v>0</v>
      </c>
      <c r="K24" s="50">
        <v>0</v>
      </c>
    </row>
    <row r="25" spans="1:11">
      <c r="A25" s="61" t="s">
        <v>124</v>
      </c>
      <c r="B25" s="61" t="s">
        <v>125</v>
      </c>
      <c r="C25" s="49">
        <v>45705</v>
      </c>
      <c r="D25" s="50">
        <v>181234.3</v>
      </c>
      <c r="E25" s="50">
        <v>3965.3</v>
      </c>
      <c r="F25" s="49">
        <v>8140</v>
      </c>
      <c r="G25" s="50">
        <v>33468.800000000003</v>
      </c>
      <c r="H25" s="50">
        <v>4111.6000000000004</v>
      </c>
      <c r="I25" s="49">
        <v>0</v>
      </c>
      <c r="J25" s="50">
        <v>0</v>
      </c>
      <c r="K25" s="50">
        <v>0</v>
      </c>
    </row>
    <row r="26" spans="1:11">
      <c r="A26" s="120" t="s">
        <v>126</v>
      </c>
      <c r="B26" s="121"/>
      <c r="C26" s="49">
        <v>251578</v>
      </c>
      <c r="D26" s="50">
        <v>1058911.7</v>
      </c>
      <c r="E26" s="50">
        <v>4209.1000000000004</v>
      </c>
      <c r="F26" s="49">
        <v>56551</v>
      </c>
      <c r="G26" s="50">
        <v>251412.5</v>
      </c>
      <c r="H26" s="50">
        <v>4445.8</v>
      </c>
      <c r="I26" s="49">
        <v>0</v>
      </c>
      <c r="J26" s="50">
        <v>0</v>
      </c>
      <c r="K26" s="50">
        <v>0</v>
      </c>
    </row>
    <row r="27" spans="1:11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</row>
    <row r="28" spans="1:11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</row>
    <row r="29" spans="1:11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</row>
    <row r="30" spans="1:11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</row>
    <row r="31" spans="1:1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</row>
    <row r="32" spans="1:11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</row>
  </sheetData>
  <mergeCells count="31"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J14" sqref="J1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100" t="s">
        <v>0</v>
      </c>
      <c r="B1" s="100"/>
      <c r="C1" s="100"/>
      <c r="D1" s="100"/>
      <c r="E1" s="100"/>
      <c r="F1" s="100"/>
      <c r="G1" s="100"/>
    </row>
    <row r="2" spans="1:9">
      <c r="A2" s="1"/>
    </row>
    <row r="3" spans="1:9" ht="35.25" customHeight="1">
      <c r="A3" s="101" t="s">
        <v>139</v>
      </c>
      <c r="B3" s="101"/>
      <c r="C3" s="101"/>
      <c r="D3" s="101"/>
      <c r="E3" s="101"/>
      <c r="F3" s="101"/>
      <c r="G3" s="101"/>
    </row>
    <row r="4" spans="1:9" ht="15.75" customHeight="1">
      <c r="B4" s="2"/>
      <c r="C4" s="3" t="s">
        <v>2</v>
      </c>
      <c r="D4" s="102" t="s">
        <v>3</v>
      </c>
      <c r="E4" s="102"/>
    </row>
    <row r="5" spans="1:9" ht="16.5" customHeight="1" thickBot="1">
      <c r="A5" s="4"/>
    </row>
    <row r="6" spans="1:9" ht="14.25" customHeight="1" thickBot="1">
      <c r="A6" s="103" t="s">
        <v>4</v>
      </c>
      <c r="B6" s="104"/>
      <c r="C6" s="104"/>
      <c r="D6" s="104"/>
      <c r="E6" s="105"/>
      <c r="F6" s="5" t="s">
        <v>5</v>
      </c>
      <c r="G6" s="106" t="s">
        <v>6</v>
      </c>
      <c r="H6" s="107"/>
      <c r="I6" s="107"/>
    </row>
    <row r="7" spans="1:9" ht="2.25" hidden="1" customHeight="1">
      <c r="A7" s="6"/>
      <c r="B7" s="7"/>
      <c r="C7" s="7"/>
      <c r="D7" s="7"/>
      <c r="E7" s="8"/>
      <c r="F7" s="9"/>
      <c r="G7" s="10"/>
      <c r="H7" s="11"/>
      <c r="I7" s="11"/>
    </row>
    <row r="8" spans="1:9" ht="34.5" customHeight="1">
      <c r="A8" s="88" t="s">
        <v>7</v>
      </c>
      <c r="B8" s="89"/>
      <c r="C8" s="89"/>
      <c r="D8" s="89"/>
      <c r="E8" s="90"/>
      <c r="F8" s="12"/>
      <c r="G8" s="108" t="s">
        <v>8</v>
      </c>
      <c r="H8" s="109"/>
      <c r="I8" s="109"/>
    </row>
    <row r="9" spans="1:9" ht="25.5" customHeight="1">
      <c r="A9" s="110" t="s">
        <v>9</v>
      </c>
      <c r="B9" s="111"/>
      <c r="C9" s="111"/>
      <c r="D9" s="111"/>
      <c r="E9" s="112"/>
      <c r="F9" s="94" t="s">
        <v>10</v>
      </c>
      <c r="G9" s="108"/>
      <c r="H9" s="109"/>
      <c r="I9" s="109"/>
    </row>
    <row r="10" spans="1:9" ht="13.5" customHeight="1" thickBot="1">
      <c r="A10" s="113" t="s">
        <v>11</v>
      </c>
      <c r="B10" s="114"/>
      <c r="C10" s="114"/>
      <c r="D10" s="114"/>
      <c r="E10" s="115"/>
      <c r="F10" s="95"/>
      <c r="G10" s="108"/>
      <c r="H10" s="109"/>
      <c r="I10" s="109"/>
    </row>
    <row r="11" spans="1:9" ht="29.25" customHeight="1">
      <c r="A11" s="88" t="s">
        <v>12</v>
      </c>
      <c r="B11" s="89"/>
      <c r="C11" s="89"/>
      <c r="D11" s="89"/>
      <c r="E11" s="90"/>
      <c r="F11" s="13"/>
      <c r="G11" s="108"/>
      <c r="H11" s="109"/>
      <c r="I11" s="109"/>
    </row>
    <row r="12" spans="1:9" ht="13.5" customHeight="1">
      <c r="A12" s="91" t="s">
        <v>13</v>
      </c>
      <c r="B12" s="92"/>
      <c r="C12" s="92"/>
      <c r="D12" s="92"/>
      <c r="E12" s="93"/>
      <c r="F12" s="94" t="s">
        <v>14</v>
      </c>
      <c r="G12" s="14"/>
    </row>
    <row r="13" spans="1:9" ht="51.75" customHeight="1" thickBot="1">
      <c r="A13" s="96" t="s">
        <v>15</v>
      </c>
      <c r="B13" s="97"/>
      <c r="C13" s="97"/>
      <c r="D13" s="97"/>
      <c r="E13" s="98"/>
      <c r="F13" s="95"/>
      <c r="G13" s="14"/>
      <c r="H13" s="15"/>
      <c r="I13" s="15" t="s">
        <v>16</v>
      </c>
    </row>
    <row r="14" spans="1:9" ht="25.5" customHeight="1">
      <c r="A14" s="88" t="s">
        <v>17</v>
      </c>
      <c r="B14" s="89"/>
      <c r="C14" s="89"/>
      <c r="D14" s="89"/>
      <c r="E14" s="90"/>
      <c r="F14" s="99" t="s">
        <v>18</v>
      </c>
      <c r="G14" s="14"/>
    </row>
    <row r="15" spans="1:9" ht="12.75" customHeight="1" thickBot="1">
      <c r="A15" s="96" t="s">
        <v>19</v>
      </c>
      <c r="B15" s="97"/>
      <c r="C15" s="97"/>
      <c r="D15" s="97"/>
      <c r="E15" s="98"/>
      <c r="F15" s="95"/>
      <c r="G15" s="14"/>
    </row>
    <row r="16" spans="1:9" ht="13.5" customHeight="1" thickBot="1">
      <c r="A16" s="1"/>
    </row>
    <row r="17" spans="1:9" s="16" customFormat="1" ht="13.5" customHeight="1" thickBot="1">
      <c r="A17" s="79" t="s">
        <v>20</v>
      </c>
      <c r="B17" s="80"/>
      <c r="C17" s="80"/>
      <c r="D17" s="80"/>
      <c r="E17" s="80"/>
      <c r="F17" s="80"/>
      <c r="G17" s="80"/>
      <c r="H17" s="80"/>
      <c r="I17" s="81"/>
    </row>
    <row r="18" spans="1:9" s="16" customFormat="1" ht="14.25" customHeight="1" thickBot="1">
      <c r="A18" s="82" t="s">
        <v>21</v>
      </c>
      <c r="B18" s="83"/>
      <c r="C18" s="83"/>
      <c r="D18" s="83"/>
      <c r="E18" s="83"/>
      <c r="F18" s="83"/>
      <c r="G18" s="83"/>
      <c r="H18" s="83"/>
      <c r="I18" s="84"/>
    </row>
    <row r="19" spans="1:9" s="16" customFormat="1" ht="13.5" customHeight="1" thickBot="1">
      <c r="A19" s="85"/>
      <c r="B19" s="86"/>
      <c r="C19" s="86"/>
      <c r="D19" s="86"/>
      <c r="E19" s="86"/>
      <c r="F19" s="86"/>
      <c r="G19" s="86"/>
      <c r="H19" s="86"/>
      <c r="I19" s="87"/>
    </row>
    <row r="20" spans="1:9" s="16" customFormat="1" ht="13.5" customHeight="1" thickBot="1">
      <c r="A20" s="79" t="s">
        <v>22</v>
      </c>
      <c r="B20" s="80"/>
      <c r="C20" s="80"/>
      <c r="D20" s="80"/>
      <c r="E20" s="80"/>
      <c r="F20" s="80"/>
      <c r="G20" s="80"/>
      <c r="H20" s="80"/>
      <c r="I20" s="81"/>
    </row>
    <row r="21" spans="1:9" s="16" customFormat="1" ht="13.5" customHeight="1" thickBot="1">
      <c r="A21" s="85"/>
      <c r="B21" s="86"/>
      <c r="C21" s="86"/>
      <c r="D21" s="86"/>
      <c r="E21" s="86"/>
      <c r="F21" s="86"/>
      <c r="G21" s="86"/>
      <c r="H21" s="86"/>
      <c r="I21" s="87"/>
    </row>
    <row r="22" spans="1:9" s="16" customFormat="1" ht="13.5" customHeight="1" thickBot="1">
      <c r="A22" s="85"/>
      <c r="B22" s="86"/>
      <c r="C22" s="86"/>
      <c r="D22" s="86"/>
      <c r="E22" s="86"/>
      <c r="F22" s="86"/>
      <c r="G22" s="86"/>
      <c r="H22" s="86"/>
      <c r="I22" s="87"/>
    </row>
    <row r="23" spans="1:9" s="16" customFormat="1" ht="13.5" customHeight="1" thickBot="1">
      <c r="A23" s="73" t="s">
        <v>23</v>
      </c>
      <c r="B23" s="75" t="s">
        <v>24</v>
      </c>
      <c r="C23" s="76"/>
      <c r="D23" s="76"/>
      <c r="E23" s="76"/>
      <c r="F23" s="76"/>
      <c r="G23" s="76"/>
      <c r="H23" s="76"/>
      <c r="I23" s="77"/>
    </row>
    <row r="24" spans="1:9" s="16" customFormat="1" ht="67.5" customHeight="1" thickBot="1">
      <c r="A24" s="74"/>
      <c r="B24" s="17" t="s">
        <v>25</v>
      </c>
      <c r="C24" s="17" t="s">
        <v>26</v>
      </c>
      <c r="D24" s="17" t="s">
        <v>27</v>
      </c>
      <c r="E24" s="17" t="s">
        <v>28</v>
      </c>
      <c r="F24" s="17" t="s">
        <v>29</v>
      </c>
      <c r="G24" s="17" t="s">
        <v>30</v>
      </c>
      <c r="H24" s="17"/>
      <c r="I24" s="17" t="s">
        <v>31</v>
      </c>
    </row>
    <row r="25" spans="1:9" s="18" customFormat="1" ht="13.5" customHeight="1" thickBot="1">
      <c r="A25" s="19">
        <v>1</v>
      </c>
      <c r="B25" s="20">
        <v>2</v>
      </c>
      <c r="C25" s="20">
        <v>3</v>
      </c>
      <c r="D25" s="21">
        <v>4</v>
      </c>
      <c r="E25" s="20">
        <v>5</v>
      </c>
      <c r="F25" s="20">
        <v>6</v>
      </c>
      <c r="G25" s="20">
        <v>7</v>
      </c>
      <c r="H25" s="20">
        <v>8</v>
      </c>
      <c r="I25" s="22">
        <v>9</v>
      </c>
    </row>
    <row r="26" spans="1:9" s="16" customFormat="1">
      <c r="A26" s="78" t="s">
        <v>32</v>
      </c>
      <c r="B26" s="78"/>
      <c r="C26" s="78"/>
      <c r="D26" s="78"/>
      <c r="E26" s="78"/>
      <c r="F26" s="78"/>
    </row>
    <row r="27" spans="1:9" s="16" customFormat="1"/>
  </sheetData>
  <mergeCells count="26">
    <mergeCell ref="A8:E8"/>
    <mergeCell ref="G8:I11"/>
    <mergeCell ref="A9:E9"/>
    <mergeCell ref="F9:F10"/>
    <mergeCell ref="A10:E10"/>
    <mergeCell ref="A1:G1"/>
    <mergeCell ref="A3:G3"/>
    <mergeCell ref="D4:E4"/>
    <mergeCell ref="A6:E6"/>
    <mergeCell ref="G6:I6"/>
    <mergeCell ref="A11:E11"/>
    <mergeCell ref="A12:E12"/>
    <mergeCell ref="F12:F13"/>
    <mergeCell ref="A13:E13"/>
    <mergeCell ref="A14:E14"/>
    <mergeCell ref="F14:F15"/>
    <mergeCell ref="A15:E15"/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</mergeCells>
  <pageMargins left="0.59055118110236227" right="0.39370078740157483" top="0.39370078740157483" bottom="0.39370078740157483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2:K34"/>
  <sheetViews>
    <sheetView topLeftCell="A16" workbookViewId="0">
      <selection activeCell="D18" sqref="D18"/>
    </sheetView>
  </sheetViews>
  <sheetFormatPr defaultColWidth="9.33203125" defaultRowHeight="11.25" customHeight="1"/>
  <cols>
    <col min="1" max="1" width="42" style="24" customWidth="1"/>
    <col min="2" max="2" width="6.33203125" style="25" customWidth="1"/>
    <col min="3" max="3" width="10.5" style="26" customWidth="1"/>
    <col min="4" max="4" width="19.1640625" style="27" customWidth="1"/>
    <col min="5" max="5" width="20.83203125" style="27" customWidth="1"/>
    <col min="6" max="6" width="9.33203125" style="23" hidden="1" customWidth="1"/>
    <col min="7" max="7" width="9.33203125" style="28" hidden="1" customWidth="1"/>
    <col min="8" max="9" width="9.33203125" style="23" hidden="1" customWidth="1"/>
    <col min="10" max="11" width="9.33203125" style="28" hidden="1" customWidth="1"/>
    <col min="12" max="16384" width="9.33203125" style="23"/>
  </cols>
  <sheetData>
    <row r="2" spans="1:11" s="29" customFormat="1" ht="67.5" customHeight="1">
      <c r="A2" s="30" t="s">
        <v>33</v>
      </c>
      <c r="B2" s="31" t="s">
        <v>34</v>
      </c>
      <c r="C2" s="32" t="s">
        <v>140</v>
      </c>
      <c r="D2" s="33" t="s">
        <v>36</v>
      </c>
      <c r="E2" s="34" t="s">
        <v>37</v>
      </c>
      <c r="G2" s="35"/>
      <c r="J2" s="35"/>
      <c r="K2" s="35"/>
    </row>
    <row r="3" spans="1:11" s="36" customFormat="1" ht="11.25" customHeight="1">
      <c r="A3" s="37" t="s">
        <v>38</v>
      </c>
      <c r="B3" s="38" t="s">
        <v>39</v>
      </c>
      <c r="C3" s="39">
        <v>1</v>
      </c>
      <c r="D3" s="39">
        <v>2</v>
      </c>
      <c r="E3" s="39">
        <v>3</v>
      </c>
      <c r="G3" s="40"/>
      <c r="J3" s="40"/>
      <c r="K3" s="40"/>
    </row>
    <row r="4" spans="1:11" ht="55.5" customHeight="1">
      <c r="A4" s="41" t="s">
        <v>40</v>
      </c>
      <c r="B4" s="38" t="s">
        <v>41</v>
      </c>
      <c r="C4" s="72">
        <v>56554</v>
      </c>
      <c r="D4" s="72">
        <v>251440.8</v>
      </c>
      <c r="E4" s="72">
        <v>4446.03</v>
      </c>
      <c r="F4" s="23" t="e">
        <f>[2]Dodatok1!#REF!</f>
        <v>#REF!</v>
      </c>
      <c r="G4" s="43" t="e">
        <f t="shared" ref="G4:G15" si="0">F4-C4</f>
        <v>#REF!</v>
      </c>
      <c r="H4" s="26">
        <f>SUM(C5:C15)</f>
        <v>41825</v>
      </c>
      <c r="I4" s="27">
        <f>SUM(D5:D17)</f>
        <v>251440.8</v>
      </c>
      <c r="J4" s="43">
        <f>H4-C4</f>
        <v>-14729</v>
      </c>
      <c r="K4" s="44">
        <f>I4-D4</f>
        <v>0</v>
      </c>
    </row>
    <row r="5" spans="1:11" ht="12.75" customHeight="1">
      <c r="A5" s="41" t="s">
        <v>42</v>
      </c>
      <c r="B5" s="38" t="s">
        <v>43</v>
      </c>
      <c r="C5" s="72">
        <v>5</v>
      </c>
      <c r="D5" s="72">
        <v>3.5</v>
      </c>
      <c r="E5" s="72">
        <v>708.3</v>
      </c>
      <c r="F5" s="23" t="e">
        <f>[2]Dodatok1!#REF!</f>
        <v>#REF!</v>
      </c>
      <c r="G5" s="43" t="e">
        <f t="shared" si="0"/>
        <v>#REF!</v>
      </c>
    </row>
    <row r="6" spans="1:11" ht="12.75" customHeight="1">
      <c r="A6" s="41" t="s">
        <v>44</v>
      </c>
      <c r="B6" s="38" t="s">
        <v>45</v>
      </c>
      <c r="C6" s="72">
        <v>4</v>
      </c>
      <c r="D6" s="72">
        <v>3.6</v>
      </c>
      <c r="E6" s="72">
        <v>885.38</v>
      </c>
      <c r="F6" s="23" t="e">
        <f>[2]Dodatok1!#REF!</f>
        <v>#REF!</v>
      </c>
      <c r="G6" s="43" t="e">
        <f t="shared" si="0"/>
        <v>#REF!</v>
      </c>
    </row>
    <row r="7" spans="1:11" ht="12.75" customHeight="1">
      <c r="A7" s="41" t="s">
        <v>46</v>
      </c>
      <c r="B7" s="38" t="s">
        <v>47</v>
      </c>
      <c r="C7" s="72">
        <v>5</v>
      </c>
      <c r="D7" s="72">
        <v>5.3</v>
      </c>
      <c r="E7" s="72">
        <v>1059.83</v>
      </c>
      <c r="F7" s="23" t="e">
        <f>[2]Dodatok1!#REF!</f>
        <v>#REF!</v>
      </c>
      <c r="G7" s="43" t="e">
        <f t="shared" si="0"/>
        <v>#REF!</v>
      </c>
    </row>
    <row r="8" spans="1:11" ht="12.75" customHeight="1">
      <c r="A8" s="41" t="s">
        <v>48</v>
      </c>
      <c r="B8" s="38" t="s">
        <v>49</v>
      </c>
      <c r="C8" s="72">
        <v>45</v>
      </c>
      <c r="D8" s="72">
        <v>53.1</v>
      </c>
      <c r="E8" s="72">
        <v>1180.5</v>
      </c>
      <c r="F8" s="23" t="e">
        <f>[2]Dodatok1!#REF!</f>
        <v>#REF!</v>
      </c>
      <c r="G8" s="43" t="e">
        <f t="shared" si="0"/>
        <v>#REF!</v>
      </c>
    </row>
    <row r="9" spans="1:11" ht="12.75" customHeight="1">
      <c r="A9" s="41" t="s">
        <v>50</v>
      </c>
      <c r="B9" s="38" t="s">
        <v>51</v>
      </c>
      <c r="C9" s="72">
        <v>0</v>
      </c>
      <c r="D9" s="72">
        <v>0</v>
      </c>
      <c r="E9" s="72">
        <v>0</v>
      </c>
      <c r="F9" s="23" t="e">
        <f>[2]Dodatok1!#REF!</f>
        <v>#REF!</v>
      </c>
      <c r="G9" s="43" t="e">
        <f t="shared" si="0"/>
        <v>#REF!</v>
      </c>
    </row>
    <row r="10" spans="1:11" ht="12.75" customHeight="1">
      <c r="A10" s="41" t="s">
        <v>52</v>
      </c>
      <c r="B10" s="38" t="s">
        <v>53</v>
      </c>
      <c r="C10" s="72">
        <v>4</v>
      </c>
      <c r="D10" s="72">
        <v>5.5</v>
      </c>
      <c r="E10" s="72">
        <v>1381.98</v>
      </c>
      <c r="F10" s="23" t="e">
        <f>[2]Dodatok1!#REF!</f>
        <v>#REF!</v>
      </c>
      <c r="G10" s="43" t="e">
        <f t="shared" si="0"/>
        <v>#REF!</v>
      </c>
    </row>
    <row r="11" spans="1:11" ht="12.75" customHeight="1">
      <c r="A11" s="41" t="s">
        <v>54</v>
      </c>
      <c r="B11" s="38" t="s">
        <v>55</v>
      </c>
      <c r="C11" s="72">
        <v>166</v>
      </c>
      <c r="D11" s="72">
        <v>235.5</v>
      </c>
      <c r="E11" s="72">
        <v>1418.53</v>
      </c>
      <c r="F11" s="23" t="e">
        <f>[2]Dodatok1!#REF!</f>
        <v>#REF!</v>
      </c>
      <c r="G11" s="43" t="e">
        <f t="shared" si="0"/>
        <v>#REF!</v>
      </c>
    </row>
    <row r="12" spans="1:11" ht="12.75" customHeight="1">
      <c r="A12" s="41" t="s">
        <v>56</v>
      </c>
      <c r="B12" s="38" t="s">
        <v>57</v>
      </c>
      <c r="C12" s="72">
        <v>21</v>
      </c>
      <c r="D12" s="72">
        <v>34.4</v>
      </c>
      <c r="E12" s="72">
        <v>1637.1</v>
      </c>
      <c r="F12" s="23" t="e">
        <f>[2]Dodatok1!#REF!</f>
        <v>#REF!</v>
      </c>
      <c r="G12" s="43" t="e">
        <f t="shared" si="0"/>
        <v>#REF!</v>
      </c>
    </row>
    <row r="13" spans="1:11" ht="12.75" customHeight="1">
      <c r="A13" s="41" t="s">
        <v>58</v>
      </c>
      <c r="B13" s="38" t="s">
        <v>59</v>
      </c>
      <c r="C13" s="72">
        <v>26283</v>
      </c>
      <c r="D13" s="72">
        <v>73556.2</v>
      </c>
      <c r="E13" s="72">
        <v>2798.62</v>
      </c>
      <c r="F13" s="23" t="e">
        <f>[2]Dodatok1!#REF!</f>
        <v>#REF!</v>
      </c>
      <c r="G13" s="43" t="e">
        <f t="shared" si="0"/>
        <v>#REF!</v>
      </c>
    </row>
    <row r="14" spans="1:11" ht="12.75" customHeight="1">
      <c r="A14" s="41" t="s">
        <v>60</v>
      </c>
      <c r="B14" s="38" t="s">
        <v>61</v>
      </c>
      <c r="C14" s="72">
        <v>9031</v>
      </c>
      <c r="D14" s="72">
        <v>31175.8</v>
      </c>
      <c r="E14" s="72">
        <v>3452.09</v>
      </c>
      <c r="F14" s="23" t="e">
        <f>[2]Dodatok1!#REF!</f>
        <v>#REF!</v>
      </c>
      <c r="G14" s="43" t="e">
        <f t="shared" si="0"/>
        <v>#REF!</v>
      </c>
    </row>
    <row r="15" spans="1:11" ht="12.75" customHeight="1">
      <c r="A15" s="41" t="s">
        <v>62</v>
      </c>
      <c r="B15" s="38" t="s">
        <v>63</v>
      </c>
      <c r="C15" s="72">
        <v>6261</v>
      </c>
      <c r="D15" s="72">
        <v>28206.7</v>
      </c>
      <c r="E15" s="72">
        <v>4505.1499999999996</v>
      </c>
      <c r="F15" s="23" t="e">
        <f>[2]Dodatok1!#REF!</f>
        <v>#REF!</v>
      </c>
      <c r="G15" s="43" t="e">
        <f t="shared" si="0"/>
        <v>#REF!</v>
      </c>
    </row>
    <row r="16" spans="1:11" ht="12.75" customHeight="1">
      <c r="A16" s="41" t="s">
        <v>64</v>
      </c>
      <c r="B16" s="38" t="s">
        <v>65</v>
      </c>
      <c r="C16" s="72">
        <v>12152</v>
      </c>
      <c r="D16" s="72">
        <v>81582.5</v>
      </c>
      <c r="E16" s="72">
        <v>6713.5</v>
      </c>
      <c r="G16" s="43"/>
    </row>
    <row r="17" spans="1:11" ht="12.75" customHeight="1">
      <c r="A17" s="41" t="s">
        <v>66</v>
      </c>
      <c r="B17" s="45" t="s">
        <v>67</v>
      </c>
      <c r="C17" s="72">
        <v>2577</v>
      </c>
      <c r="D17" s="72">
        <v>36578.699999999997</v>
      </c>
      <c r="E17" s="72">
        <v>14194.29</v>
      </c>
      <c r="F17" s="23" t="e">
        <f>[2]Dodatok1!#REF!</f>
        <v>#REF!</v>
      </c>
      <c r="G17" s="43" t="e">
        <f t="shared" ref="G17:G26" si="1">F17-C17</f>
        <v>#REF!</v>
      </c>
    </row>
    <row r="18" spans="1:11" ht="45.75" customHeight="1">
      <c r="A18" s="41" t="s">
        <v>68</v>
      </c>
      <c r="B18" s="45" t="s">
        <v>69</v>
      </c>
      <c r="C18" s="72">
        <v>37365</v>
      </c>
      <c r="D18" s="72">
        <v>183185.3</v>
      </c>
      <c r="E18" s="72">
        <v>4902.59</v>
      </c>
      <c r="F18" s="26" t="e">
        <f>'[3]Dodatok 2'!#REF!</f>
        <v>#REF!</v>
      </c>
      <c r="G18" s="43" t="e">
        <f t="shared" si="1"/>
        <v>#REF!</v>
      </c>
      <c r="H18" s="26">
        <f>SUM(C18:C23)</f>
        <v>56554</v>
      </c>
      <c r="I18" s="27">
        <f>SUM(D18:D23)</f>
        <v>251440.8</v>
      </c>
      <c r="J18" s="43">
        <f>H18-C4</f>
        <v>0</v>
      </c>
      <c r="K18" s="44">
        <f>I18-D4</f>
        <v>0</v>
      </c>
    </row>
    <row r="19" spans="1:11" ht="14.25" customHeight="1">
      <c r="A19" s="41" t="s">
        <v>70</v>
      </c>
      <c r="B19" s="45" t="s">
        <v>71</v>
      </c>
      <c r="C19" s="72">
        <v>16255</v>
      </c>
      <c r="D19" s="72">
        <v>56843.3</v>
      </c>
      <c r="E19" s="72">
        <v>3496.97</v>
      </c>
      <c r="F19" s="26" t="e">
        <f>'[3]Dodatok 2'!#REF!</f>
        <v>#REF!</v>
      </c>
      <c r="G19" s="43" t="e">
        <f t="shared" si="1"/>
        <v>#REF!</v>
      </c>
    </row>
    <row r="20" spans="1:11" ht="14.25" customHeight="1">
      <c r="A20" s="41" t="s">
        <v>72</v>
      </c>
      <c r="B20" s="45" t="s">
        <v>73</v>
      </c>
      <c r="C20" s="72">
        <v>1855</v>
      </c>
      <c r="D20" s="72">
        <v>5253.6</v>
      </c>
      <c r="E20" s="72">
        <v>2832.15</v>
      </c>
      <c r="F20" s="26" t="e">
        <f>'[3]Dodatok 2'!#REF!</f>
        <v>#REF!</v>
      </c>
      <c r="G20" s="43" t="e">
        <f t="shared" si="1"/>
        <v>#REF!</v>
      </c>
    </row>
    <row r="21" spans="1:11" ht="14.25" customHeight="1">
      <c r="A21" s="41" t="s">
        <v>74</v>
      </c>
      <c r="B21" s="45" t="s">
        <v>75</v>
      </c>
      <c r="C21" s="72">
        <v>839</v>
      </c>
      <c r="D21" s="72">
        <v>4227.1000000000004</v>
      </c>
      <c r="E21" s="72">
        <v>5038.22</v>
      </c>
      <c r="F21" s="26" t="e">
        <f>'[3]Dodatok 2'!#REF!</f>
        <v>#REF!</v>
      </c>
      <c r="G21" s="43" t="e">
        <f t="shared" si="1"/>
        <v>#REF!</v>
      </c>
    </row>
    <row r="22" spans="1:11" ht="14.25" customHeight="1">
      <c r="A22" s="41" t="s">
        <v>76</v>
      </c>
      <c r="B22" s="45" t="s">
        <v>77</v>
      </c>
      <c r="C22" s="72">
        <v>228</v>
      </c>
      <c r="D22" s="72">
        <v>540.9</v>
      </c>
      <c r="E22" s="72">
        <v>2372.39</v>
      </c>
      <c r="F22" s="26" t="e">
        <f>'[3]Dodatok 2'!#REF!</f>
        <v>#REF!</v>
      </c>
      <c r="G22" s="43" t="e">
        <f t="shared" si="1"/>
        <v>#REF!</v>
      </c>
    </row>
    <row r="23" spans="1:11" ht="14.25" customHeight="1">
      <c r="A23" s="41" t="s">
        <v>78</v>
      </c>
      <c r="B23" s="45" t="s">
        <v>79</v>
      </c>
      <c r="C23" s="72">
        <v>12</v>
      </c>
      <c r="D23" s="72">
        <v>1390.6</v>
      </c>
      <c r="E23" s="72">
        <v>115883.54</v>
      </c>
      <c r="F23" s="26" t="e">
        <f>'[3]Dodatok 2'!#REF!</f>
        <v>#REF!</v>
      </c>
      <c r="G23" s="43" t="e">
        <f t="shared" si="1"/>
        <v>#REF!</v>
      </c>
    </row>
    <row r="24" spans="1:11" ht="42.75" customHeight="1">
      <c r="A24" s="41" t="s">
        <v>80</v>
      </c>
      <c r="B24" s="45" t="s">
        <v>81</v>
      </c>
      <c r="C24" s="72">
        <v>261</v>
      </c>
      <c r="D24" s="72">
        <v>365.8</v>
      </c>
      <c r="E24" s="72">
        <v>1401.54</v>
      </c>
      <c r="F24" s="26" t="e">
        <f>'[4]Dodatok 3'!#REF!</f>
        <v>#REF!</v>
      </c>
      <c r="G24" s="43" t="e">
        <f t="shared" si="1"/>
        <v>#REF!</v>
      </c>
      <c r="H24" s="26">
        <f>SUM(C24:C26)</f>
        <v>56554</v>
      </c>
      <c r="I24" s="27">
        <f>SUM(D24:D26)</f>
        <v>251440.80000000002</v>
      </c>
      <c r="J24" s="43">
        <f>H24-C4</f>
        <v>0</v>
      </c>
      <c r="K24" s="44">
        <f>I24-D4</f>
        <v>0</v>
      </c>
    </row>
    <row r="25" spans="1:11" ht="11.25" customHeight="1">
      <c r="A25" s="41" t="s">
        <v>82</v>
      </c>
      <c r="B25" s="45" t="s">
        <v>83</v>
      </c>
      <c r="C25" s="72">
        <v>6878</v>
      </c>
      <c r="D25" s="72">
        <v>16238.9</v>
      </c>
      <c r="E25" s="72">
        <v>2361</v>
      </c>
      <c r="F25" s="26" t="e">
        <f>'[4]Dodatok 3'!#REF!</f>
        <v>#REF!</v>
      </c>
      <c r="G25" s="43" t="e">
        <f t="shared" si="1"/>
        <v>#REF!</v>
      </c>
    </row>
    <row r="26" spans="1:11" ht="11.25" customHeight="1">
      <c r="A26" s="41" t="s">
        <v>84</v>
      </c>
      <c r="B26" s="45" t="s">
        <v>85</v>
      </c>
      <c r="C26" s="72">
        <v>49415</v>
      </c>
      <c r="D26" s="72">
        <v>234836.1</v>
      </c>
      <c r="E26" s="72">
        <v>4752.32</v>
      </c>
      <c r="F26" s="26" t="e">
        <f>'[4]Dodatok 3'!#REF!</f>
        <v>#REF!</v>
      </c>
      <c r="G26" s="43" t="e">
        <f t="shared" si="1"/>
        <v>#REF!</v>
      </c>
    </row>
    <row r="27" spans="1:11" s="48" customFormat="1" ht="22.5" customHeight="1">
      <c r="A27" s="41" t="s">
        <v>141</v>
      </c>
      <c r="B27" s="45" t="s">
        <v>87</v>
      </c>
      <c r="C27" s="55">
        <v>0</v>
      </c>
      <c r="D27" s="56">
        <v>0</v>
      </c>
      <c r="E27" s="56">
        <v>0</v>
      </c>
      <c r="F27" s="46"/>
      <c r="G27" s="46"/>
    </row>
    <row r="28" spans="1:11" ht="22.5" customHeight="1">
      <c r="A28" s="41" t="s">
        <v>88</v>
      </c>
      <c r="B28" s="45" t="s">
        <v>89</v>
      </c>
      <c r="C28" s="55">
        <v>0</v>
      </c>
      <c r="D28" s="56">
        <v>0</v>
      </c>
      <c r="E28" s="56">
        <v>0</v>
      </c>
    </row>
    <row r="29" spans="1:11" s="48" customFormat="1" ht="6.75" customHeight="1">
      <c r="A29" s="51"/>
      <c r="B29" s="52"/>
      <c r="C29" s="53"/>
      <c r="D29" s="54"/>
      <c r="E29" s="54"/>
    </row>
    <row r="30" spans="1:11" ht="11.25" customHeight="1">
      <c r="A30" s="116" t="s">
        <v>90</v>
      </c>
      <c r="B30" s="116"/>
      <c r="C30" s="116"/>
      <c r="D30" s="116"/>
      <c r="E30" s="116"/>
      <c r="G30" s="23"/>
      <c r="H30" s="28"/>
      <c r="I30" s="28"/>
      <c r="J30" s="23"/>
      <c r="K30" s="23"/>
    </row>
    <row r="31" spans="1:11" ht="11.25" customHeight="1">
      <c r="A31" s="116"/>
      <c r="B31" s="116"/>
      <c r="C31" s="116"/>
      <c r="D31" s="116"/>
      <c r="E31" s="116"/>
      <c r="G31" s="23"/>
      <c r="H31" s="28"/>
      <c r="I31" s="28"/>
      <c r="J31" s="23"/>
      <c r="K31" s="23"/>
    </row>
    <row r="32" spans="1:11" ht="40.5" customHeight="1">
      <c r="A32" s="117" t="s">
        <v>91</v>
      </c>
      <c r="B32" s="117"/>
      <c r="C32" s="117"/>
      <c r="D32" s="117" t="s">
        <v>92</v>
      </c>
      <c r="E32" s="117"/>
      <c r="F32" s="117"/>
      <c r="G32" s="117"/>
    </row>
    <row r="34" spans="1:3" ht="22.5" customHeight="1">
      <c r="A34" s="117" t="s">
        <v>93</v>
      </c>
      <c r="B34" s="117"/>
      <c r="C34" s="117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B2:G12"/>
  <sheetViews>
    <sheetView workbookViewId="0">
      <selection activeCell="C1" sqref="C1"/>
    </sheetView>
  </sheetViews>
  <sheetFormatPr defaultColWidth="9.33203125" defaultRowHeight="12.75"/>
  <cols>
    <col min="3" max="3" width="13" customWidth="1"/>
    <col min="6" max="6" width="11.5" customWidth="1"/>
    <col min="7" max="7" width="14.83203125" customWidth="1"/>
  </cols>
  <sheetData>
    <row r="2" spans="2:7">
      <c r="B2" s="1" t="s">
        <v>94</v>
      </c>
      <c r="G2" s="1" t="s">
        <v>95</v>
      </c>
    </row>
    <row r="3" spans="2:7">
      <c r="B3" s="1" t="s">
        <v>41</v>
      </c>
      <c r="C3" s="55">
        <f>'5pf (раб)'!C4</f>
        <v>56554</v>
      </c>
      <c r="D3" s="1" t="s">
        <v>96</v>
      </c>
      <c r="E3" s="1" t="s">
        <v>97</v>
      </c>
      <c r="F3" s="55">
        <f>SUM('5pf (раб)'!C5:C17)</f>
        <v>56554</v>
      </c>
      <c r="G3" t="str">
        <f>IF(F3=C3,"+","-")</f>
        <v>+</v>
      </c>
    </row>
    <row r="4" spans="2:7">
      <c r="B4" s="1" t="s">
        <v>41</v>
      </c>
      <c r="C4" s="55">
        <f>'5pf (раб)'!C4</f>
        <v>56554</v>
      </c>
      <c r="D4" s="1" t="s">
        <v>96</v>
      </c>
      <c r="E4" s="1" t="s">
        <v>98</v>
      </c>
      <c r="F4" s="55">
        <f>SUM('5pf (раб)'!C18:C23)</f>
        <v>56554</v>
      </c>
      <c r="G4" t="str">
        <f>IF(F4=C4,"+","-")</f>
        <v>+</v>
      </c>
    </row>
    <row r="5" spans="2:7">
      <c r="B5" s="1" t="s">
        <v>41</v>
      </c>
      <c r="C5" s="55">
        <f>'5pf (раб)'!C4</f>
        <v>56554</v>
      </c>
      <c r="D5" s="1" t="s">
        <v>96</v>
      </c>
      <c r="E5" s="1" t="s">
        <v>99</v>
      </c>
      <c r="F5" s="55">
        <f>SUM('5pf (раб)'!C24:C26)</f>
        <v>56554</v>
      </c>
      <c r="G5" t="str">
        <f>IF(F5=C5,"+","-")</f>
        <v>+</v>
      </c>
    </row>
    <row r="6" spans="2:7">
      <c r="B6" s="1" t="s">
        <v>41</v>
      </c>
      <c r="C6" s="55">
        <f>'5pf (раб)'!C4</f>
        <v>56554</v>
      </c>
      <c r="D6" s="1" t="s">
        <v>100</v>
      </c>
      <c r="E6" s="1" t="s">
        <v>87</v>
      </c>
      <c r="F6" s="55">
        <f>'5pf (раб)'!C27</f>
        <v>0</v>
      </c>
      <c r="G6" t="str">
        <f>IF(F6&lt;=C6,"+","-")</f>
        <v>+</v>
      </c>
    </row>
    <row r="8" spans="2:7">
      <c r="B8" s="1" t="s">
        <v>102</v>
      </c>
    </row>
    <row r="9" spans="2:7">
      <c r="B9" s="1" t="s">
        <v>41</v>
      </c>
      <c r="C9" s="56">
        <f>'5pf (раб)'!D4</f>
        <v>251440.8</v>
      </c>
      <c r="D9" s="1" t="s">
        <v>96</v>
      </c>
      <c r="E9" s="1" t="s">
        <v>97</v>
      </c>
      <c r="F9" s="56">
        <f>SUM('5pf (раб)'!D5:D17)</f>
        <v>251440.8</v>
      </c>
      <c r="G9" t="str">
        <f>IF(F9=C9,"+","-")</f>
        <v>+</v>
      </c>
    </row>
    <row r="10" spans="2:7">
      <c r="B10" s="1" t="s">
        <v>41</v>
      </c>
      <c r="C10" s="56">
        <f>'5pf (раб)'!D4</f>
        <v>251440.8</v>
      </c>
      <c r="D10" s="1" t="s">
        <v>96</v>
      </c>
      <c r="E10" s="1" t="s">
        <v>98</v>
      </c>
      <c r="F10" s="56">
        <f>SUM('5pf (раб)'!D18:D23)</f>
        <v>251440.8</v>
      </c>
      <c r="G10" t="str">
        <f>IF(F10=C10,"+","-")</f>
        <v>+</v>
      </c>
    </row>
    <row r="11" spans="2:7">
      <c r="B11" s="1" t="s">
        <v>41</v>
      </c>
      <c r="C11" s="56">
        <f>'5pf (раб)'!D4</f>
        <v>251440.8</v>
      </c>
      <c r="D11" s="1" t="s">
        <v>96</v>
      </c>
      <c r="E11" s="1" t="s">
        <v>99</v>
      </c>
      <c r="F11" s="56">
        <f>SUM('5pf (раб)'!D24:D26)</f>
        <v>251440.80000000002</v>
      </c>
      <c r="G11" t="str">
        <f>IF(F11=C11,"+","-")</f>
        <v>+</v>
      </c>
    </row>
    <row r="12" spans="2:7">
      <c r="B12" s="1" t="s">
        <v>41</v>
      </c>
      <c r="C12" s="56">
        <f>'5pf (раб)'!D4</f>
        <v>251440.8</v>
      </c>
      <c r="D12" s="1" t="s">
        <v>100</v>
      </c>
      <c r="E12" s="1" t="s">
        <v>87</v>
      </c>
      <c r="F12" s="56">
        <f>'5pf (раб)'!D27</f>
        <v>0</v>
      </c>
      <c r="G12" t="str">
        <f>IF(F12&lt;=C12,"+","-")</f>
        <v>+</v>
      </c>
    </row>
  </sheetData>
  <conditionalFormatting sqref="G3:G12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F65"/>
  <sheetViews>
    <sheetView topLeftCell="A31" workbookViewId="0">
      <selection activeCell="F24" sqref="F24"/>
    </sheetView>
  </sheetViews>
  <sheetFormatPr defaultColWidth="9.33203125" defaultRowHeight="11.25" customHeight="1"/>
  <cols>
    <col min="1" max="1" width="4.33203125" style="48" customWidth="1"/>
    <col min="2" max="2" width="33" style="48" customWidth="1"/>
    <col min="3" max="3" width="11" style="48" customWidth="1"/>
    <col min="4" max="4" width="14.1640625" style="48" customWidth="1"/>
    <col min="5" max="5" width="10.33203125" style="48" customWidth="1"/>
    <col min="6" max="6" width="11" style="48" customWidth="1"/>
    <col min="7" max="7" width="14.1640625" style="48" customWidth="1"/>
    <col min="8" max="8" width="10.33203125" style="48" customWidth="1"/>
    <col min="9" max="9" width="11" style="48" customWidth="1"/>
    <col min="10" max="10" width="14.1640625" style="48" customWidth="1"/>
    <col min="11" max="11" width="10.33203125" style="48" customWidth="1"/>
    <col min="12" max="14" width="9.33203125" style="48"/>
    <col min="15" max="15" width="11.6640625" style="48" bestFit="1" customWidth="1"/>
    <col min="16" max="16" width="9.33203125" style="48"/>
    <col min="17" max="17" width="12.6640625" style="48" bestFit="1" customWidth="1"/>
    <col min="18" max="30" width="9.33203125" style="48"/>
    <col min="31" max="31" width="12.1640625" style="48" bestFit="1" customWidth="1"/>
    <col min="32" max="32" width="9.33203125" style="46"/>
    <col min="33" max="16384" width="9.33203125" style="48"/>
  </cols>
  <sheetData>
    <row r="1" spans="1:32" ht="11.25" customHeight="1">
      <c r="A1" s="126" t="s">
        <v>142</v>
      </c>
      <c r="B1" s="126"/>
      <c r="C1" s="126"/>
      <c r="D1" s="126"/>
      <c r="E1" s="126"/>
      <c r="F1" s="126"/>
      <c r="G1" s="57"/>
    </row>
    <row r="2" spans="1:32" ht="18" customHeight="1">
      <c r="A2" s="118" t="s">
        <v>104</v>
      </c>
      <c r="B2" s="118" t="s">
        <v>105</v>
      </c>
      <c r="C2" s="123" t="s">
        <v>106</v>
      </c>
      <c r="D2" s="124"/>
      <c r="E2" s="124"/>
      <c r="F2" s="123" t="s">
        <v>42</v>
      </c>
      <c r="G2" s="124"/>
      <c r="H2" s="124"/>
      <c r="I2" s="123" t="s">
        <v>44</v>
      </c>
      <c r="J2" s="124"/>
      <c r="K2" s="125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9"/>
    </row>
    <row r="3" spans="1:32" ht="28.5" customHeight="1">
      <c r="A3" s="122"/>
      <c r="B3" s="122"/>
      <c r="C3" s="118" t="s">
        <v>107</v>
      </c>
      <c r="D3" s="118" t="s">
        <v>108</v>
      </c>
      <c r="E3" s="118" t="s">
        <v>109</v>
      </c>
      <c r="F3" s="118" t="s">
        <v>107</v>
      </c>
      <c r="G3" s="118" t="s">
        <v>108</v>
      </c>
      <c r="H3" s="118" t="s">
        <v>109</v>
      </c>
      <c r="I3" s="118" t="s">
        <v>107</v>
      </c>
      <c r="J3" s="118" t="s">
        <v>108</v>
      </c>
      <c r="K3" s="118" t="s">
        <v>109</v>
      </c>
      <c r="AF3" s="60"/>
    </row>
    <row r="4" spans="1:32" ht="36.75" customHeigh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  <c r="AF4" s="60"/>
    </row>
    <row r="5" spans="1:32" ht="11.25" customHeight="1">
      <c r="A5" s="61" t="s">
        <v>110</v>
      </c>
      <c r="B5" s="61" t="s">
        <v>111</v>
      </c>
      <c r="C5" s="62">
        <v>23902</v>
      </c>
      <c r="D5" s="63">
        <v>117824.7</v>
      </c>
      <c r="E5" s="64">
        <v>4929.5</v>
      </c>
      <c r="F5" s="62">
        <v>0</v>
      </c>
      <c r="G5" s="63">
        <v>0</v>
      </c>
      <c r="H5" s="63">
        <v>0</v>
      </c>
      <c r="I5" s="62">
        <v>0</v>
      </c>
      <c r="J5" s="63">
        <v>0</v>
      </c>
      <c r="K5" s="63">
        <v>0</v>
      </c>
      <c r="AF5" s="65"/>
    </row>
    <row r="6" spans="1:32" ht="11.25" customHeight="1">
      <c r="A6" s="61" t="s">
        <v>112</v>
      </c>
      <c r="B6" s="61" t="s">
        <v>113</v>
      </c>
      <c r="C6" s="62">
        <v>2420</v>
      </c>
      <c r="D6" s="63">
        <v>10192.6</v>
      </c>
      <c r="E6" s="64">
        <v>4211.8</v>
      </c>
      <c r="F6" s="62">
        <v>0</v>
      </c>
      <c r="G6" s="63">
        <v>0</v>
      </c>
      <c r="H6" s="63">
        <v>0</v>
      </c>
      <c r="I6" s="62">
        <v>0</v>
      </c>
      <c r="J6" s="63">
        <v>0</v>
      </c>
      <c r="K6" s="63">
        <v>0</v>
      </c>
      <c r="AF6" s="65"/>
    </row>
    <row r="7" spans="1:32" ht="11.25" customHeight="1">
      <c r="A7" s="61" t="s">
        <v>114</v>
      </c>
      <c r="B7" s="61" t="s">
        <v>115</v>
      </c>
      <c r="C7" s="62">
        <v>3401</v>
      </c>
      <c r="D7" s="63">
        <v>14032.1</v>
      </c>
      <c r="E7" s="64">
        <v>4125.8999999999996</v>
      </c>
      <c r="F7" s="62">
        <v>0</v>
      </c>
      <c r="G7" s="63">
        <v>0</v>
      </c>
      <c r="H7" s="63">
        <v>0</v>
      </c>
      <c r="I7" s="62">
        <v>0</v>
      </c>
      <c r="J7" s="63">
        <v>0</v>
      </c>
      <c r="K7" s="63">
        <v>0</v>
      </c>
      <c r="AF7" s="65"/>
    </row>
    <row r="8" spans="1:32" ht="11.25" customHeight="1">
      <c r="A8" s="61" t="s">
        <v>116</v>
      </c>
      <c r="B8" s="61" t="s">
        <v>117</v>
      </c>
      <c r="C8" s="62">
        <v>3661</v>
      </c>
      <c r="D8" s="63">
        <v>14246.8</v>
      </c>
      <c r="E8" s="64">
        <v>3891.5</v>
      </c>
      <c r="F8" s="62">
        <v>0</v>
      </c>
      <c r="G8" s="63">
        <v>0</v>
      </c>
      <c r="H8" s="63">
        <v>0</v>
      </c>
      <c r="I8" s="62">
        <v>4</v>
      </c>
      <c r="J8" s="63">
        <v>3.5</v>
      </c>
      <c r="K8" s="63">
        <v>885.4</v>
      </c>
      <c r="AF8" s="65"/>
    </row>
    <row r="9" spans="1:32" ht="11.25" customHeight="1">
      <c r="A9" s="61" t="s">
        <v>118</v>
      </c>
      <c r="B9" s="61" t="s">
        <v>119</v>
      </c>
      <c r="C9" s="62">
        <v>5934</v>
      </c>
      <c r="D9" s="63">
        <v>23883</v>
      </c>
      <c r="E9" s="64">
        <v>4024.8</v>
      </c>
      <c r="F9" s="62">
        <v>5</v>
      </c>
      <c r="G9" s="63">
        <v>3.5</v>
      </c>
      <c r="H9" s="63">
        <v>708.3</v>
      </c>
      <c r="I9" s="62">
        <v>0</v>
      </c>
      <c r="J9" s="63">
        <v>0</v>
      </c>
      <c r="K9" s="63">
        <v>0</v>
      </c>
      <c r="AF9" s="65"/>
    </row>
    <row r="10" spans="1:32" ht="11.25" customHeight="1">
      <c r="A10" s="61" t="s">
        <v>120</v>
      </c>
      <c r="B10" s="61" t="s">
        <v>121</v>
      </c>
      <c r="C10" s="62">
        <v>3642</v>
      </c>
      <c r="D10" s="63">
        <v>15692.1</v>
      </c>
      <c r="E10" s="64">
        <v>4308.7</v>
      </c>
      <c r="F10" s="62">
        <v>0</v>
      </c>
      <c r="G10" s="63">
        <v>0</v>
      </c>
      <c r="H10" s="63">
        <v>0</v>
      </c>
      <c r="I10" s="62">
        <v>0</v>
      </c>
      <c r="J10" s="63">
        <v>0</v>
      </c>
      <c r="K10" s="63">
        <v>0</v>
      </c>
      <c r="AF10" s="65"/>
    </row>
    <row r="11" spans="1:32" ht="11.25" customHeight="1">
      <c r="A11" s="61" t="s">
        <v>122</v>
      </c>
      <c r="B11" s="61" t="s">
        <v>123</v>
      </c>
      <c r="C11" s="62">
        <v>5451</v>
      </c>
      <c r="D11" s="63">
        <v>22072.400000000001</v>
      </c>
      <c r="E11" s="64">
        <v>4049.2</v>
      </c>
      <c r="F11" s="62">
        <v>0</v>
      </c>
      <c r="G11" s="63">
        <v>0</v>
      </c>
      <c r="H11" s="63">
        <v>0</v>
      </c>
      <c r="I11" s="62">
        <v>0</v>
      </c>
      <c r="J11" s="63">
        <v>0</v>
      </c>
      <c r="K11" s="63">
        <v>0</v>
      </c>
      <c r="AF11" s="65"/>
    </row>
    <row r="12" spans="1:32" ht="11.25" customHeight="1">
      <c r="A12" s="61" t="s">
        <v>124</v>
      </c>
      <c r="B12" s="61" t="s">
        <v>125</v>
      </c>
      <c r="C12" s="62">
        <v>8140</v>
      </c>
      <c r="D12" s="63">
        <v>33468.800000000003</v>
      </c>
      <c r="E12" s="64">
        <v>4111.6000000000004</v>
      </c>
      <c r="F12" s="62">
        <v>0</v>
      </c>
      <c r="G12" s="63">
        <v>0</v>
      </c>
      <c r="H12" s="63">
        <v>0</v>
      </c>
      <c r="I12" s="62">
        <v>0</v>
      </c>
      <c r="J12" s="63">
        <v>0</v>
      </c>
      <c r="K12" s="63">
        <v>0</v>
      </c>
      <c r="AF12" s="65"/>
    </row>
    <row r="13" spans="1:32" ht="11.25" customHeight="1">
      <c r="A13" s="120" t="s">
        <v>126</v>
      </c>
      <c r="B13" s="121"/>
      <c r="C13" s="62">
        <v>56551</v>
      </c>
      <c r="D13" s="63">
        <v>251412.5</v>
      </c>
      <c r="E13" s="64">
        <v>4445.8</v>
      </c>
      <c r="F13" s="62">
        <v>5</v>
      </c>
      <c r="G13" s="63">
        <v>3.5</v>
      </c>
      <c r="H13" s="63">
        <v>708.3</v>
      </c>
      <c r="I13" s="62">
        <v>4</v>
      </c>
      <c r="J13" s="63">
        <v>3.5</v>
      </c>
      <c r="K13" s="63">
        <v>885.4</v>
      </c>
    </row>
    <row r="15" spans="1:32" ht="21" customHeight="1">
      <c r="A15" s="118" t="s">
        <v>104</v>
      </c>
      <c r="B15" s="118" t="s">
        <v>105</v>
      </c>
      <c r="C15" s="123" t="s">
        <v>46</v>
      </c>
      <c r="D15" s="124"/>
      <c r="E15" s="124"/>
      <c r="F15" s="123" t="s">
        <v>48</v>
      </c>
      <c r="G15" s="124"/>
      <c r="H15" s="124"/>
      <c r="I15" s="123" t="s">
        <v>50</v>
      </c>
      <c r="J15" s="124"/>
      <c r="K15" s="125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</row>
    <row r="16" spans="1:32" ht="12.75" customHeight="1">
      <c r="A16" s="122"/>
      <c r="B16" s="122"/>
      <c r="C16" s="118" t="s">
        <v>107</v>
      </c>
      <c r="D16" s="118" t="s">
        <v>108</v>
      </c>
      <c r="E16" s="118" t="s">
        <v>109</v>
      </c>
      <c r="F16" s="118" t="s">
        <v>107</v>
      </c>
      <c r="G16" s="118" t="s">
        <v>108</v>
      </c>
      <c r="H16" s="118" t="s">
        <v>109</v>
      </c>
      <c r="I16" s="118" t="s">
        <v>107</v>
      </c>
      <c r="J16" s="118" t="s">
        <v>108</v>
      </c>
      <c r="K16" s="118" t="s">
        <v>109</v>
      </c>
    </row>
    <row r="17" spans="1:28" ht="43.5" customHeight="1">
      <c r="A17" s="119"/>
      <c r="B17" s="119"/>
      <c r="C17" s="119"/>
      <c r="D17" s="119"/>
      <c r="E17" s="119"/>
      <c r="F17" s="119"/>
      <c r="G17" s="119"/>
      <c r="H17" s="119"/>
      <c r="I17" s="119"/>
      <c r="J17" s="119"/>
      <c r="K17" s="119"/>
    </row>
    <row r="18" spans="1:28" ht="11.25" customHeight="1">
      <c r="A18" s="61" t="s">
        <v>110</v>
      </c>
      <c r="B18" s="61" t="s">
        <v>111</v>
      </c>
      <c r="C18" s="62">
        <v>5</v>
      </c>
      <c r="D18" s="63">
        <v>5.3</v>
      </c>
      <c r="E18" s="63">
        <v>1059.8</v>
      </c>
      <c r="F18" s="62">
        <v>18</v>
      </c>
      <c r="G18" s="63">
        <v>21.2</v>
      </c>
      <c r="H18" s="63">
        <v>1180.5</v>
      </c>
      <c r="I18" s="62">
        <v>0</v>
      </c>
      <c r="J18" s="63">
        <v>0</v>
      </c>
      <c r="K18" s="63">
        <v>0</v>
      </c>
    </row>
    <row r="19" spans="1:28" ht="11.25" customHeight="1">
      <c r="A19" s="61" t="s">
        <v>112</v>
      </c>
      <c r="B19" s="61" t="s">
        <v>113</v>
      </c>
      <c r="C19" s="62">
        <v>0</v>
      </c>
      <c r="D19" s="63">
        <v>0</v>
      </c>
      <c r="E19" s="63">
        <v>0</v>
      </c>
      <c r="F19" s="62">
        <v>0</v>
      </c>
      <c r="G19" s="63">
        <v>0</v>
      </c>
      <c r="H19" s="63">
        <v>0</v>
      </c>
      <c r="I19" s="62">
        <v>0</v>
      </c>
      <c r="J19" s="63">
        <v>0</v>
      </c>
      <c r="K19" s="63">
        <v>0</v>
      </c>
    </row>
    <row r="20" spans="1:28" ht="11.25" customHeight="1">
      <c r="A20" s="61" t="s">
        <v>114</v>
      </c>
      <c r="B20" s="61" t="s">
        <v>115</v>
      </c>
      <c r="C20" s="62">
        <v>0</v>
      </c>
      <c r="D20" s="63">
        <v>0</v>
      </c>
      <c r="E20" s="63">
        <v>0</v>
      </c>
      <c r="F20" s="62">
        <v>2</v>
      </c>
      <c r="G20" s="63">
        <v>2.4</v>
      </c>
      <c r="H20" s="63">
        <v>1180.5</v>
      </c>
      <c r="I20" s="62">
        <v>0</v>
      </c>
      <c r="J20" s="63">
        <v>0</v>
      </c>
      <c r="K20" s="63">
        <v>0</v>
      </c>
    </row>
    <row r="21" spans="1:28" ht="11.25" customHeight="1">
      <c r="A21" s="61" t="s">
        <v>116</v>
      </c>
      <c r="B21" s="61" t="s">
        <v>117</v>
      </c>
      <c r="C21" s="62">
        <v>0</v>
      </c>
      <c r="D21" s="63">
        <v>0</v>
      </c>
      <c r="E21" s="63">
        <v>0</v>
      </c>
      <c r="F21" s="62">
        <v>0</v>
      </c>
      <c r="G21" s="63">
        <v>0</v>
      </c>
      <c r="H21" s="63">
        <v>0</v>
      </c>
      <c r="I21" s="62">
        <v>0</v>
      </c>
      <c r="J21" s="63">
        <v>0</v>
      </c>
      <c r="K21" s="63">
        <v>0</v>
      </c>
    </row>
    <row r="22" spans="1:28" ht="11.25" customHeight="1">
      <c r="A22" s="61" t="s">
        <v>118</v>
      </c>
      <c r="B22" s="61" t="s">
        <v>119</v>
      </c>
      <c r="C22" s="62">
        <v>0</v>
      </c>
      <c r="D22" s="63">
        <v>0</v>
      </c>
      <c r="E22" s="63">
        <v>0</v>
      </c>
      <c r="F22" s="62">
        <v>12</v>
      </c>
      <c r="G22" s="63">
        <v>14.2</v>
      </c>
      <c r="H22" s="63">
        <v>1180.5</v>
      </c>
      <c r="I22" s="62">
        <v>0</v>
      </c>
      <c r="J22" s="63">
        <v>0</v>
      </c>
      <c r="K22" s="63">
        <v>0</v>
      </c>
    </row>
    <row r="23" spans="1:28" ht="11.25" customHeight="1">
      <c r="A23" s="61" t="s">
        <v>120</v>
      </c>
      <c r="B23" s="61" t="s">
        <v>121</v>
      </c>
      <c r="C23" s="62">
        <v>0</v>
      </c>
      <c r="D23" s="63">
        <v>0</v>
      </c>
      <c r="E23" s="63">
        <v>0</v>
      </c>
      <c r="F23" s="62">
        <v>5</v>
      </c>
      <c r="G23" s="63">
        <v>5.9</v>
      </c>
      <c r="H23" s="63">
        <v>1180.5</v>
      </c>
      <c r="I23" s="62">
        <v>0</v>
      </c>
      <c r="J23" s="63">
        <v>0</v>
      </c>
      <c r="K23" s="63">
        <v>0</v>
      </c>
    </row>
    <row r="24" spans="1:28" ht="11.25" customHeight="1">
      <c r="A24" s="61" t="s">
        <v>122</v>
      </c>
      <c r="B24" s="61" t="s">
        <v>123</v>
      </c>
      <c r="C24" s="62">
        <v>0</v>
      </c>
      <c r="D24" s="63">
        <v>0</v>
      </c>
      <c r="E24" s="63">
        <v>0</v>
      </c>
      <c r="F24" s="62">
        <v>6</v>
      </c>
      <c r="G24" s="63">
        <v>7.1</v>
      </c>
      <c r="H24" s="63">
        <v>1180.5</v>
      </c>
      <c r="I24" s="62">
        <v>0</v>
      </c>
      <c r="J24" s="63">
        <v>0</v>
      </c>
      <c r="K24" s="63">
        <v>0</v>
      </c>
    </row>
    <row r="25" spans="1:28" ht="11.25" customHeight="1">
      <c r="A25" s="61" t="s">
        <v>124</v>
      </c>
      <c r="B25" s="61" t="s">
        <v>125</v>
      </c>
      <c r="C25" s="62">
        <v>0</v>
      </c>
      <c r="D25" s="63">
        <v>0</v>
      </c>
      <c r="E25" s="63">
        <v>0</v>
      </c>
      <c r="F25" s="62">
        <v>4</v>
      </c>
      <c r="G25" s="63">
        <v>4.7</v>
      </c>
      <c r="H25" s="63">
        <v>1180.5</v>
      </c>
      <c r="I25" s="62">
        <v>0</v>
      </c>
      <c r="J25" s="63">
        <v>0</v>
      </c>
      <c r="K25" s="63">
        <v>0</v>
      </c>
    </row>
    <row r="26" spans="1:28" ht="11.25" customHeight="1">
      <c r="A26" s="120" t="s">
        <v>126</v>
      </c>
      <c r="B26" s="121"/>
      <c r="C26" s="62">
        <v>5</v>
      </c>
      <c r="D26" s="63">
        <v>5.3</v>
      </c>
      <c r="E26" s="63">
        <v>1059.8</v>
      </c>
      <c r="F26" s="62">
        <v>47</v>
      </c>
      <c r="G26" s="63">
        <v>55.5</v>
      </c>
      <c r="H26" s="63">
        <v>1180.5</v>
      </c>
      <c r="I26" s="62">
        <v>0</v>
      </c>
      <c r="J26" s="63">
        <v>0</v>
      </c>
      <c r="K26" s="63">
        <v>0</v>
      </c>
    </row>
    <row r="28" spans="1:28" ht="20.25" customHeight="1">
      <c r="A28" s="118" t="s">
        <v>104</v>
      </c>
      <c r="B28" s="118" t="s">
        <v>105</v>
      </c>
      <c r="C28" s="123" t="s">
        <v>52</v>
      </c>
      <c r="D28" s="124"/>
      <c r="E28" s="124"/>
      <c r="F28" s="123" t="s">
        <v>54</v>
      </c>
      <c r="G28" s="124"/>
      <c r="H28" s="124"/>
      <c r="I28" s="123" t="s">
        <v>56</v>
      </c>
      <c r="J28" s="124"/>
      <c r="K28" s="125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</row>
    <row r="29" spans="1:28" ht="12.75" customHeight="1">
      <c r="A29" s="122"/>
      <c r="B29" s="122"/>
      <c r="C29" s="118" t="s">
        <v>107</v>
      </c>
      <c r="D29" s="118" t="s">
        <v>108</v>
      </c>
      <c r="E29" s="118" t="s">
        <v>109</v>
      </c>
      <c r="F29" s="118" t="s">
        <v>107</v>
      </c>
      <c r="G29" s="118" t="s">
        <v>108</v>
      </c>
      <c r="H29" s="118" t="s">
        <v>109</v>
      </c>
      <c r="I29" s="118" t="s">
        <v>107</v>
      </c>
      <c r="J29" s="118" t="s">
        <v>108</v>
      </c>
      <c r="K29" s="118" t="s">
        <v>109</v>
      </c>
    </row>
    <row r="30" spans="1:28" ht="43.5" customHeight="1">
      <c r="A30" s="119"/>
      <c r="B30" s="119"/>
      <c r="C30" s="119"/>
      <c r="D30" s="119"/>
      <c r="E30" s="119"/>
      <c r="F30" s="119"/>
      <c r="G30" s="119"/>
      <c r="H30" s="119"/>
      <c r="I30" s="119"/>
      <c r="J30" s="119"/>
      <c r="K30" s="119"/>
    </row>
    <row r="31" spans="1:28" ht="11.25" customHeight="1">
      <c r="A31" s="61" t="s">
        <v>110</v>
      </c>
      <c r="B31" s="61" t="s">
        <v>111</v>
      </c>
      <c r="C31" s="62">
        <v>3</v>
      </c>
      <c r="D31" s="63">
        <v>4.0999999999999996</v>
      </c>
      <c r="E31" s="63">
        <v>1379.6</v>
      </c>
      <c r="F31" s="62">
        <v>50</v>
      </c>
      <c r="G31" s="63">
        <v>71</v>
      </c>
      <c r="H31" s="63">
        <v>1420</v>
      </c>
      <c r="I31" s="62">
        <v>8</v>
      </c>
      <c r="J31" s="63">
        <v>12.8</v>
      </c>
      <c r="K31" s="63">
        <v>1604.5</v>
      </c>
    </row>
    <row r="32" spans="1:28" ht="11.25" customHeight="1">
      <c r="A32" s="61" t="s">
        <v>112</v>
      </c>
      <c r="B32" s="61" t="s">
        <v>113</v>
      </c>
      <c r="C32" s="62">
        <v>0</v>
      </c>
      <c r="D32" s="63">
        <v>0</v>
      </c>
      <c r="E32" s="63">
        <v>0</v>
      </c>
      <c r="F32" s="62">
        <v>9</v>
      </c>
      <c r="G32" s="63">
        <v>12.7</v>
      </c>
      <c r="H32" s="63">
        <v>1416.6</v>
      </c>
      <c r="I32" s="62">
        <v>3</v>
      </c>
      <c r="J32" s="63">
        <v>4.9000000000000004</v>
      </c>
      <c r="K32" s="63">
        <v>1640.5</v>
      </c>
    </row>
    <row r="33" spans="1:28" ht="11.25" customHeight="1">
      <c r="A33" s="61" t="s">
        <v>114</v>
      </c>
      <c r="B33" s="61" t="s">
        <v>115</v>
      </c>
      <c r="C33" s="62">
        <v>0</v>
      </c>
      <c r="D33" s="63">
        <v>0</v>
      </c>
      <c r="E33" s="63">
        <v>0</v>
      </c>
      <c r="F33" s="62">
        <v>6</v>
      </c>
      <c r="G33" s="63">
        <v>8.5</v>
      </c>
      <c r="H33" s="63">
        <v>1416.6</v>
      </c>
      <c r="I33" s="62">
        <v>0</v>
      </c>
      <c r="J33" s="63">
        <v>0</v>
      </c>
      <c r="K33" s="63">
        <v>0</v>
      </c>
    </row>
    <row r="34" spans="1:28" ht="11.25" customHeight="1">
      <c r="A34" s="61" t="s">
        <v>116</v>
      </c>
      <c r="B34" s="61" t="s">
        <v>117</v>
      </c>
      <c r="C34" s="62">
        <v>0</v>
      </c>
      <c r="D34" s="63">
        <v>0</v>
      </c>
      <c r="E34" s="63">
        <v>0</v>
      </c>
      <c r="F34" s="62">
        <v>11</v>
      </c>
      <c r="G34" s="63">
        <v>15.6</v>
      </c>
      <c r="H34" s="63">
        <v>1416.6</v>
      </c>
      <c r="I34" s="62">
        <v>2</v>
      </c>
      <c r="J34" s="63">
        <v>3.4</v>
      </c>
      <c r="K34" s="63">
        <v>1716</v>
      </c>
    </row>
    <row r="35" spans="1:28" ht="11.25" customHeight="1">
      <c r="A35" s="61" t="s">
        <v>118</v>
      </c>
      <c r="B35" s="61" t="s">
        <v>119</v>
      </c>
      <c r="C35" s="62">
        <v>0</v>
      </c>
      <c r="D35" s="63">
        <v>0</v>
      </c>
      <c r="E35" s="63">
        <v>0</v>
      </c>
      <c r="F35" s="62">
        <v>24</v>
      </c>
      <c r="G35" s="63">
        <v>34.1</v>
      </c>
      <c r="H35" s="63">
        <v>1421.2</v>
      </c>
      <c r="I35" s="62">
        <v>4</v>
      </c>
      <c r="J35" s="63">
        <v>6.6</v>
      </c>
      <c r="K35" s="63">
        <v>1642.8</v>
      </c>
    </row>
    <row r="36" spans="1:28" ht="11.25" customHeight="1">
      <c r="A36" s="61" t="s">
        <v>120</v>
      </c>
      <c r="B36" s="61" t="s">
        <v>121</v>
      </c>
      <c r="C36" s="62">
        <v>0</v>
      </c>
      <c r="D36" s="63">
        <v>0</v>
      </c>
      <c r="E36" s="63">
        <v>0</v>
      </c>
      <c r="F36" s="62">
        <v>15</v>
      </c>
      <c r="G36" s="63">
        <v>21.3</v>
      </c>
      <c r="H36" s="63">
        <v>1419.7</v>
      </c>
      <c r="I36" s="62">
        <v>3</v>
      </c>
      <c r="J36" s="63">
        <v>5</v>
      </c>
      <c r="K36" s="63">
        <v>1665.6</v>
      </c>
    </row>
    <row r="37" spans="1:28" ht="11.25" customHeight="1">
      <c r="A37" s="61" t="s">
        <v>122</v>
      </c>
      <c r="B37" s="61" t="s">
        <v>123</v>
      </c>
      <c r="C37" s="62">
        <v>0</v>
      </c>
      <c r="D37" s="63">
        <v>0</v>
      </c>
      <c r="E37" s="63">
        <v>0</v>
      </c>
      <c r="F37" s="62">
        <v>27</v>
      </c>
      <c r="G37" s="63">
        <v>38.200000000000003</v>
      </c>
      <c r="H37" s="63">
        <v>1416.6</v>
      </c>
      <c r="I37" s="62">
        <v>1</v>
      </c>
      <c r="J37" s="63">
        <v>1.6</v>
      </c>
      <c r="K37" s="63">
        <v>1621.7</v>
      </c>
    </row>
    <row r="38" spans="1:28" ht="11.25" customHeight="1">
      <c r="A38" s="61" t="s">
        <v>124</v>
      </c>
      <c r="B38" s="61" t="s">
        <v>125</v>
      </c>
      <c r="C38" s="62">
        <v>1</v>
      </c>
      <c r="D38" s="63">
        <v>1.4</v>
      </c>
      <c r="E38" s="63">
        <v>1389.3</v>
      </c>
      <c r="F38" s="62">
        <v>24</v>
      </c>
      <c r="G38" s="63">
        <v>34</v>
      </c>
      <c r="H38" s="63">
        <v>1416.3</v>
      </c>
      <c r="I38" s="62">
        <v>0</v>
      </c>
      <c r="J38" s="63">
        <v>0</v>
      </c>
      <c r="K38" s="63">
        <v>0</v>
      </c>
    </row>
    <row r="39" spans="1:28" ht="11.25" customHeight="1">
      <c r="A39" s="120" t="s">
        <v>126</v>
      </c>
      <c r="B39" s="121"/>
      <c r="C39" s="62">
        <v>4</v>
      </c>
      <c r="D39" s="63">
        <v>5.5</v>
      </c>
      <c r="E39" s="63">
        <v>1382</v>
      </c>
      <c r="F39" s="62">
        <v>166</v>
      </c>
      <c r="G39" s="63">
        <v>235.5</v>
      </c>
      <c r="H39" s="63">
        <v>1418.5</v>
      </c>
      <c r="I39" s="62">
        <v>21</v>
      </c>
      <c r="J39" s="63">
        <v>34.4</v>
      </c>
      <c r="K39" s="63">
        <v>1637.1</v>
      </c>
    </row>
    <row r="41" spans="1:28" ht="21" customHeight="1">
      <c r="A41" s="118" t="s">
        <v>104</v>
      </c>
      <c r="B41" s="118" t="s">
        <v>105</v>
      </c>
      <c r="C41" s="123" t="s">
        <v>58</v>
      </c>
      <c r="D41" s="124"/>
      <c r="E41" s="124"/>
      <c r="F41" s="123" t="s">
        <v>60</v>
      </c>
      <c r="G41" s="124"/>
      <c r="H41" s="124"/>
      <c r="I41" s="123" t="s">
        <v>62</v>
      </c>
      <c r="J41" s="124"/>
      <c r="K41" s="125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</row>
    <row r="42" spans="1:28" ht="12.75" customHeight="1">
      <c r="A42" s="122"/>
      <c r="B42" s="122"/>
      <c r="C42" s="118" t="s">
        <v>107</v>
      </c>
      <c r="D42" s="118" t="s">
        <v>108</v>
      </c>
      <c r="E42" s="118" t="s">
        <v>109</v>
      </c>
      <c r="F42" s="118" t="s">
        <v>107</v>
      </c>
      <c r="G42" s="118" t="s">
        <v>108</v>
      </c>
      <c r="H42" s="118" t="s">
        <v>109</v>
      </c>
      <c r="I42" s="118" t="s">
        <v>107</v>
      </c>
      <c r="J42" s="118" t="s">
        <v>108</v>
      </c>
      <c r="K42" s="118" t="s">
        <v>109</v>
      </c>
    </row>
    <row r="43" spans="1:28" ht="40.5" customHeight="1">
      <c r="A43" s="119"/>
      <c r="B43" s="119"/>
      <c r="C43" s="119"/>
      <c r="D43" s="119"/>
      <c r="E43" s="119"/>
      <c r="F43" s="119"/>
      <c r="G43" s="119"/>
      <c r="H43" s="119"/>
      <c r="I43" s="119"/>
      <c r="J43" s="119"/>
      <c r="K43" s="119"/>
    </row>
    <row r="44" spans="1:28" ht="11.25" customHeight="1">
      <c r="A44" s="61" t="s">
        <v>110</v>
      </c>
      <c r="B44" s="61" t="s">
        <v>111</v>
      </c>
      <c r="C44" s="62">
        <v>9297</v>
      </c>
      <c r="D44" s="63">
        <v>26042.6</v>
      </c>
      <c r="E44" s="63">
        <v>2801.2</v>
      </c>
      <c r="F44" s="62">
        <v>4024</v>
      </c>
      <c r="G44" s="63">
        <v>13970</v>
      </c>
      <c r="H44" s="63">
        <v>3471.7</v>
      </c>
      <c r="I44" s="62">
        <v>2981</v>
      </c>
      <c r="J44" s="63">
        <v>13414.3</v>
      </c>
      <c r="K44" s="63">
        <v>4499.8999999999996</v>
      </c>
    </row>
    <row r="45" spans="1:28" ht="11.25" customHeight="1">
      <c r="A45" s="61" t="s">
        <v>112</v>
      </c>
      <c r="B45" s="61" t="s">
        <v>113</v>
      </c>
      <c r="C45" s="62">
        <v>1147</v>
      </c>
      <c r="D45" s="63">
        <v>3239.9</v>
      </c>
      <c r="E45" s="63">
        <v>2824.6</v>
      </c>
      <c r="F45" s="62">
        <v>406</v>
      </c>
      <c r="G45" s="63">
        <v>1392</v>
      </c>
      <c r="H45" s="63">
        <v>3428.6</v>
      </c>
      <c r="I45" s="62">
        <v>276</v>
      </c>
      <c r="J45" s="63">
        <v>1248.2</v>
      </c>
      <c r="K45" s="63">
        <v>4522.3999999999996</v>
      </c>
    </row>
    <row r="46" spans="1:28" ht="11.25" customHeight="1">
      <c r="A46" s="61" t="s">
        <v>114</v>
      </c>
      <c r="B46" s="61" t="s">
        <v>115</v>
      </c>
      <c r="C46" s="62">
        <v>1717</v>
      </c>
      <c r="D46" s="63">
        <v>4777.7</v>
      </c>
      <c r="E46" s="63">
        <v>2782.6</v>
      </c>
      <c r="F46" s="62">
        <v>555</v>
      </c>
      <c r="G46" s="63">
        <v>1913.3</v>
      </c>
      <c r="H46" s="63">
        <v>3447.3</v>
      </c>
      <c r="I46" s="62">
        <v>348</v>
      </c>
      <c r="J46" s="63">
        <v>1567.4</v>
      </c>
      <c r="K46" s="63">
        <v>4504.1000000000004</v>
      </c>
    </row>
    <row r="47" spans="1:28" ht="11.25" customHeight="1">
      <c r="A47" s="61" t="s">
        <v>116</v>
      </c>
      <c r="B47" s="61" t="s">
        <v>117</v>
      </c>
      <c r="C47" s="62">
        <v>2069</v>
      </c>
      <c r="D47" s="63">
        <v>5831.1</v>
      </c>
      <c r="E47" s="63">
        <v>2818.3</v>
      </c>
      <c r="F47" s="62">
        <v>545</v>
      </c>
      <c r="G47" s="63">
        <v>1879.3</v>
      </c>
      <c r="H47" s="63">
        <v>3448.3</v>
      </c>
      <c r="I47" s="62">
        <v>360</v>
      </c>
      <c r="J47" s="63">
        <v>1620.6</v>
      </c>
      <c r="K47" s="63">
        <v>4501.6000000000004</v>
      </c>
    </row>
    <row r="48" spans="1:28" ht="11.25" customHeight="1">
      <c r="A48" s="61" t="s">
        <v>118</v>
      </c>
      <c r="B48" s="61" t="s">
        <v>119</v>
      </c>
      <c r="C48" s="62">
        <v>3072</v>
      </c>
      <c r="D48" s="63">
        <v>8620.7000000000007</v>
      </c>
      <c r="E48" s="63">
        <v>2806.2</v>
      </c>
      <c r="F48" s="62">
        <v>979</v>
      </c>
      <c r="G48" s="63">
        <v>3352.7</v>
      </c>
      <c r="H48" s="63">
        <v>3424.6</v>
      </c>
      <c r="I48" s="62">
        <v>601</v>
      </c>
      <c r="J48" s="63">
        <v>2705.2</v>
      </c>
      <c r="K48" s="63">
        <v>4501.2</v>
      </c>
    </row>
    <row r="49" spans="1:28" ht="11.25" customHeight="1">
      <c r="A49" s="61" t="s">
        <v>120</v>
      </c>
      <c r="B49" s="61" t="s">
        <v>121</v>
      </c>
      <c r="C49" s="62">
        <v>1720</v>
      </c>
      <c r="D49" s="63">
        <v>4822.5</v>
      </c>
      <c r="E49" s="63">
        <v>2803.8</v>
      </c>
      <c r="F49" s="62">
        <v>579</v>
      </c>
      <c r="G49" s="63">
        <v>1992.4</v>
      </c>
      <c r="H49" s="63">
        <v>3441.1</v>
      </c>
      <c r="I49" s="62">
        <v>413</v>
      </c>
      <c r="J49" s="63">
        <v>1870.2</v>
      </c>
      <c r="K49" s="63">
        <v>4528.3</v>
      </c>
    </row>
    <row r="50" spans="1:28" ht="11.25" customHeight="1">
      <c r="A50" s="61" t="s">
        <v>122</v>
      </c>
      <c r="B50" s="61" t="s">
        <v>123</v>
      </c>
      <c r="C50" s="62">
        <v>2952</v>
      </c>
      <c r="D50" s="63">
        <v>8268.1</v>
      </c>
      <c r="E50" s="63">
        <v>2800.8</v>
      </c>
      <c r="F50" s="62">
        <v>809</v>
      </c>
      <c r="G50" s="63">
        <v>2790.1</v>
      </c>
      <c r="H50" s="63">
        <v>3448.8</v>
      </c>
      <c r="I50" s="62">
        <v>498</v>
      </c>
      <c r="J50" s="63">
        <v>2245.4</v>
      </c>
      <c r="K50" s="63">
        <v>4508.8999999999996</v>
      </c>
    </row>
    <row r="51" spans="1:28" ht="11.25" customHeight="1">
      <c r="A51" s="61" t="s">
        <v>124</v>
      </c>
      <c r="B51" s="61" t="s">
        <v>125</v>
      </c>
      <c r="C51" s="62">
        <v>4307</v>
      </c>
      <c r="D51" s="63">
        <v>11947.7</v>
      </c>
      <c r="E51" s="63">
        <v>2774</v>
      </c>
      <c r="F51" s="62">
        <v>1135</v>
      </c>
      <c r="G51" s="63">
        <v>3889.2</v>
      </c>
      <c r="H51" s="63">
        <v>3426.6</v>
      </c>
      <c r="I51" s="62">
        <v>783</v>
      </c>
      <c r="J51" s="63">
        <v>3531.4</v>
      </c>
      <c r="K51" s="63">
        <v>4510.1000000000004</v>
      </c>
    </row>
    <row r="52" spans="1:28" ht="11.25" customHeight="1">
      <c r="A52" s="120" t="s">
        <v>126</v>
      </c>
      <c r="B52" s="121"/>
      <c r="C52" s="62">
        <v>26281</v>
      </c>
      <c r="D52" s="63">
        <v>73550.3</v>
      </c>
      <c r="E52" s="63">
        <v>2798.6</v>
      </c>
      <c r="F52" s="62">
        <v>9032</v>
      </c>
      <c r="G52" s="63">
        <v>31179</v>
      </c>
      <c r="H52" s="63">
        <v>3452.1</v>
      </c>
      <c r="I52" s="62">
        <v>6260</v>
      </c>
      <c r="J52" s="63">
        <v>28202.6</v>
      </c>
      <c r="K52" s="63">
        <v>4505.2</v>
      </c>
    </row>
    <row r="54" spans="1:28" ht="19.5" customHeight="1">
      <c r="A54" s="118" t="s">
        <v>104</v>
      </c>
      <c r="B54" s="118" t="s">
        <v>105</v>
      </c>
      <c r="C54" s="123" t="s">
        <v>64</v>
      </c>
      <c r="D54" s="124"/>
      <c r="E54" s="124"/>
      <c r="F54" s="123" t="s">
        <v>66</v>
      </c>
      <c r="G54" s="124"/>
      <c r="H54" s="125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</row>
    <row r="55" spans="1:28" ht="12.75" customHeight="1">
      <c r="A55" s="122"/>
      <c r="B55" s="122"/>
      <c r="C55" s="118" t="s">
        <v>107</v>
      </c>
      <c r="D55" s="118" t="s">
        <v>108</v>
      </c>
      <c r="E55" s="118" t="s">
        <v>109</v>
      </c>
      <c r="F55" s="118" t="s">
        <v>107</v>
      </c>
      <c r="G55" s="118" t="s">
        <v>108</v>
      </c>
      <c r="H55" s="118" t="s">
        <v>109</v>
      </c>
    </row>
    <row r="56" spans="1:28" ht="48" customHeight="1">
      <c r="A56" s="119"/>
      <c r="B56" s="119"/>
      <c r="C56" s="119"/>
      <c r="D56" s="119"/>
      <c r="E56" s="119"/>
      <c r="F56" s="119"/>
      <c r="G56" s="119"/>
      <c r="H56" s="119"/>
    </row>
    <row r="57" spans="1:28" ht="11.25" customHeight="1">
      <c r="A57" s="61" t="s">
        <v>110</v>
      </c>
      <c r="B57" s="61" t="s">
        <v>111</v>
      </c>
      <c r="C57" s="62">
        <v>5828</v>
      </c>
      <c r="D57" s="63">
        <v>39553.800000000003</v>
      </c>
      <c r="E57" s="63">
        <v>6786.9</v>
      </c>
      <c r="F57" s="62">
        <v>1688</v>
      </c>
      <c r="G57" s="63">
        <v>24729.5</v>
      </c>
      <c r="H57" s="63">
        <v>14650.2</v>
      </c>
    </row>
    <row r="58" spans="1:28" ht="11.25" customHeight="1">
      <c r="A58" s="61" t="s">
        <v>112</v>
      </c>
      <c r="B58" s="61" t="s">
        <v>113</v>
      </c>
      <c r="C58" s="62">
        <v>515</v>
      </c>
      <c r="D58" s="63">
        <v>3412.9</v>
      </c>
      <c r="E58" s="63">
        <v>6627</v>
      </c>
      <c r="F58" s="62">
        <v>64</v>
      </c>
      <c r="G58" s="63">
        <v>882</v>
      </c>
      <c r="H58" s="63">
        <v>13781.2</v>
      </c>
    </row>
    <row r="59" spans="1:28" ht="11.25" customHeight="1">
      <c r="A59" s="61" t="s">
        <v>114</v>
      </c>
      <c r="B59" s="61" t="s">
        <v>115</v>
      </c>
      <c r="C59" s="62">
        <v>675</v>
      </c>
      <c r="D59" s="63">
        <v>4485.3</v>
      </c>
      <c r="E59" s="63">
        <v>6644.9</v>
      </c>
      <c r="F59" s="62">
        <v>98</v>
      </c>
      <c r="G59" s="63">
        <v>1277.5</v>
      </c>
      <c r="H59" s="63">
        <v>13035.7</v>
      </c>
    </row>
    <row r="60" spans="1:28" ht="11.25" customHeight="1">
      <c r="A60" s="61" t="s">
        <v>116</v>
      </c>
      <c r="B60" s="61" t="s">
        <v>117</v>
      </c>
      <c r="C60" s="62">
        <v>603</v>
      </c>
      <c r="D60" s="63">
        <v>4014.3</v>
      </c>
      <c r="E60" s="63">
        <v>6657.3</v>
      </c>
      <c r="F60" s="62">
        <v>67</v>
      </c>
      <c r="G60" s="63">
        <v>878.9</v>
      </c>
      <c r="H60" s="63">
        <v>13117.2</v>
      </c>
    </row>
    <row r="61" spans="1:28" ht="11.25" customHeight="1">
      <c r="A61" s="61" t="s">
        <v>118</v>
      </c>
      <c r="B61" s="61" t="s">
        <v>119</v>
      </c>
      <c r="C61" s="62">
        <v>1093</v>
      </c>
      <c r="D61" s="63">
        <v>7214.2</v>
      </c>
      <c r="E61" s="63">
        <v>6600.4</v>
      </c>
      <c r="F61" s="62">
        <v>144</v>
      </c>
      <c r="G61" s="63">
        <v>1931.8</v>
      </c>
      <c r="H61" s="63">
        <v>13415.1</v>
      </c>
    </row>
    <row r="62" spans="1:28" ht="11.25" customHeight="1">
      <c r="A62" s="61" t="s">
        <v>120</v>
      </c>
      <c r="B62" s="61" t="s">
        <v>121</v>
      </c>
      <c r="C62" s="62">
        <v>775</v>
      </c>
      <c r="D62" s="63">
        <v>5220.1000000000004</v>
      </c>
      <c r="E62" s="63">
        <v>6735.6</v>
      </c>
      <c r="F62" s="62">
        <v>132</v>
      </c>
      <c r="G62" s="63">
        <v>1754.8</v>
      </c>
      <c r="H62" s="63">
        <v>13294</v>
      </c>
    </row>
    <row r="63" spans="1:28" ht="11.25" customHeight="1">
      <c r="A63" s="61" t="s">
        <v>122</v>
      </c>
      <c r="B63" s="61" t="s">
        <v>123</v>
      </c>
      <c r="C63" s="62">
        <v>1004</v>
      </c>
      <c r="D63" s="63">
        <v>6687.9</v>
      </c>
      <c r="E63" s="63">
        <v>6661.2</v>
      </c>
      <c r="F63" s="62">
        <v>154</v>
      </c>
      <c r="G63" s="63">
        <v>2034</v>
      </c>
      <c r="H63" s="63">
        <v>13207.7</v>
      </c>
    </row>
    <row r="64" spans="1:28" ht="11.25" customHeight="1">
      <c r="A64" s="61" t="s">
        <v>124</v>
      </c>
      <c r="B64" s="61" t="s">
        <v>125</v>
      </c>
      <c r="C64" s="62">
        <v>1657</v>
      </c>
      <c r="D64" s="63">
        <v>10982.5</v>
      </c>
      <c r="E64" s="63">
        <v>6627.9</v>
      </c>
      <c r="F64" s="62">
        <v>229</v>
      </c>
      <c r="G64" s="63">
        <v>3078</v>
      </c>
      <c r="H64" s="63">
        <v>13440.9</v>
      </c>
    </row>
    <row r="65" spans="1:8" ht="11.25" customHeight="1">
      <c r="A65" s="120" t="s">
        <v>126</v>
      </c>
      <c r="B65" s="121"/>
      <c r="C65" s="62">
        <v>12150</v>
      </c>
      <c r="D65" s="63">
        <v>81571</v>
      </c>
      <c r="E65" s="63">
        <v>6713.7</v>
      </c>
      <c r="F65" s="62">
        <v>2576</v>
      </c>
      <c r="G65" s="63">
        <v>36566.400000000001</v>
      </c>
      <c r="H65" s="63">
        <v>14195</v>
      </c>
    </row>
  </sheetData>
  <mergeCells count="72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A28:A30"/>
    <mergeCell ref="B28:B30"/>
    <mergeCell ref="C28:E28"/>
    <mergeCell ref="F28:H28"/>
    <mergeCell ref="I28:K28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F55:F56"/>
    <mergeCell ref="G55:G56"/>
    <mergeCell ref="H55:H56"/>
    <mergeCell ref="A65:B65"/>
    <mergeCell ref="J42:J43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F29" sqref="F29"/>
    </sheetView>
  </sheetViews>
  <sheetFormatPr defaultColWidth="9.33203125" defaultRowHeight="11.25" customHeight="1"/>
  <cols>
    <col min="1" max="1" width="3.6640625" style="48" customWidth="1"/>
    <col min="2" max="2" width="33" style="48" customWidth="1"/>
    <col min="3" max="3" width="11" style="48" customWidth="1"/>
    <col min="4" max="4" width="14.1640625" style="48" customWidth="1"/>
    <col min="5" max="5" width="10.33203125" style="48" customWidth="1"/>
    <col min="6" max="6" width="11" style="48" customWidth="1"/>
    <col min="7" max="7" width="14.1640625" style="48" customWidth="1"/>
    <col min="8" max="8" width="10.33203125" style="48" customWidth="1"/>
    <col min="9" max="9" width="11" style="48" customWidth="1"/>
    <col min="10" max="10" width="14.1640625" style="46" customWidth="1"/>
    <col min="11" max="11" width="10.33203125" style="66" customWidth="1"/>
    <col min="12" max="12" width="9.1640625" style="47" customWidth="1"/>
    <col min="13" max="13" width="31.33203125" style="67" customWidth="1"/>
    <col min="14" max="16384" width="9.33203125" style="48"/>
  </cols>
  <sheetData>
    <row r="1" spans="1:11" ht="11.25" customHeight="1">
      <c r="A1" s="126" t="s">
        <v>143</v>
      </c>
      <c r="B1" s="126"/>
      <c r="C1" s="126"/>
      <c r="D1" s="126"/>
      <c r="E1" s="126"/>
      <c r="F1" s="126"/>
      <c r="G1" s="57"/>
    </row>
    <row r="2" spans="1:11" ht="23.25" customHeight="1">
      <c r="A2" s="118" t="s">
        <v>104</v>
      </c>
      <c r="B2" s="118" t="s">
        <v>105</v>
      </c>
      <c r="C2" s="123" t="s">
        <v>106</v>
      </c>
      <c r="D2" s="124"/>
      <c r="E2" s="125"/>
      <c r="F2" s="123" t="s">
        <v>128</v>
      </c>
      <c r="G2" s="124"/>
      <c r="H2" s="125"/>
      <c r="I2" s="123" t="s">
        <v>129</v>
      </c>
      <c r="J2" s="124"/>
      <c r="K2" s="125"/>
    </row>
    <row r="3" spans="1:11" ht="28.5" customHeight="1">
      <c r="A3" s="122"/>
      <c r="B3" s="122"/>
      <c r="C3" s="118" t="s">
        <v>107</v>
      </c>
      <c r="D3" s="118" t="s">
        <v>108</v>
      </c>
      <c r="E3" s="118" t="s">
        <v>109</v>
      </c>
      <c r="F3" s="118" t="s">
        <v>107</v>
      </c>
      <c r="G3" s="118" t="s">
        <v>108</v>
      </c>
      <c r="H3" s="118" t="s">
        <v>109</v>
      </c>
      <c r="I3" s="118" t="s">
        <v>107</v>
      </c>
      <c r="J3" s="118" t="s">
        <v>108</v>
      </c>
      <c r="K3" s="118" t="s">
        <v>109</v>
      </c>
    </row>
    <row r="4" spans="1:11" ht="21.75" customHeigh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</row>
    <row r="5" spans="1:11" ht="12.75" customHeight="1">
      <c r="A5" s="61" t="s">
        <v>110</v>
      </c>
      <c r="B5" s="61" t="s">
        <v>111</v>
      </c>
      <c r="C5" s="49">
        <v>23902</v>
      </c>
      <c r="D5" s="68">
        <v>117824.7</v>
      </c>
      <c r="E5" s="69">
        <v>4929.5</v>
      </c>
      <c r="F5" s="49">
        <v>16872</v>
      </c>
      <c r="G5" s="68">
        <v>90194.1</v>
      </c>
      <c r="H5" s="68">
        <v>5345.8</v>
      </c>
      <c r="I5" s="49">
        <v>5884</v>
      </c>
      <c r="J5" s="68">
        <v>21716.799999999999</v>
      </c>
      <c r="K5" s="68">
        <v>3690.8</v>
      </c>
    </row>
    <row r="6" spans="1:11" ht="12.75" customHeight="1">
      <c r="A6" s="61" t="s">
        <v>112</v>
      </c>
      <c r="B6" s="61" t="s">
        <v>113</v>
      </c>
      <c r="C6" s="49">
        <v>2420</v>
      </c>
      <c r="D6" s="68">
        <v>10192.6</v>
      </c>
      <c r="E6" s="69">
        <v>4211.8</v>
      </c>
      <c r="F6" s="49">
        <v>1570</v>
      </c>
      <c r="G6" s="68">
        <v>7335.8</v>
      </c>
      <c r="H6" s="68">
        <v>4672.5</v>
      </c>
      <c r="I6" s="49">
        <v>709</v>
      </c>
      <c r="J6" s="68">
        <v>2415.6</v>
      </c>
      <c r="K6" s="68">
        <v>3407</v>
      </c>
    </row>
    <row r="7" spans="1:11" ht="12.75" customHeight="1">
      <c r="A7" s="61" t="s">
        <v>114</v>
      </c>
      <c r="B7" s="61" t="s">
        <v>115</v>
      </c>
      <c r="C7" s="49">
        <v>3401</v>
      </c>
      <c r="D7" s="68">
        <v>14032.1</v>
      </c>
      <c r="E7" s="69">
        <v>4125.8999999999996</v>
      </c>
      <c r="F7" s="49">
        <v>2245</v>
      </c>
      <c r="G7" s="68">
        <v>10155.700000000001</v>
      </c>
      <c r="H7" s="68">
        <v>4523.7</v>
      </c>
      <c r="I7" s="49">
        <v>988</v>
      </c>
      <c r="J7" s="68">
        <v>3360.1</v>
      </c>
      <c r="K7" s="68">
        <v>3400.9</v>
      </c>
    </row>
    <row r="8" spans="1:11" ht="12.75" customHeight="1">
      <c r="A8" s="61" t="s">
        <v>116</v>
      </c>
      <c r="B8" s="61" t="s">
        <v>117</v>
      </c>
      <c r="C8" s="49">
        <v>3661</v>
      </c>
      <c r="D8" s="68">
        <v>14246.8</v>
      </c>
      <c r="E8" s="69">
        <v>3891.5</v>
      </c>
      <c r="F8" s="49">
        <v>2109</v>
      </c>
      <c r="G8" s="68">
        <v>9297.2999999999993</v>
      </c>
      <c r="H8" s="68">
        <v>4408.3999999999996</v>
      </c>
      <c r="I8" s="49">
        <v>1357</v>
      </c>
      <c r="J8" s="68">
        <v>4378.2</v>
      </c>
      <c r="K8" s="68">
        <v>3226.3</v>
      </c>
    </row>
    <row r="9" spans="1:11" ht="12.75" customHeight="1">
      <c r="A9" s="61" t="s">
        <v>118</v>
      </c>
      <c r="B9" s="61" t="s">
        <v>119</v>
      </c>
      <c r="C9" s="49">
        <v>5934</v>
      </c>
      <c r="D9" s="68">
        <v>23883</v>
      </c>
      <c r="E9" s="69">
        <v>4024.8</v>
      </c>
      <c r="F9" s="49">
        <v>3578</v>
      </c>
      <c r="G9" s="68">
        <v>16274.7</v>
      </c>
      <c r="H9" s="68">
        <v>4548.5</v>
      </c>
      <c r="I9" s="49">
        <v>2042</v>
      </c>
      <c r="J9" s="68">
        <v>6733.1</v>
      </c>
      <c r="K9" s="68">
        <v>3297.3</v>
      </c>
    </row>
    <row r="10" spans="1:11" ht="12.75" customHeight="1">
      <c r="A10" s="61" t="s">
        <v>120</v>
      </c>
      <c r="B10" s="61" t="s">
        <v>121</v>
      </c>
      <c r="C10" s="49">
        <v>3642</v>
      </c>
      <c r="D10" s="68">
        <v>15692.1</v>
      </c>
      <c r="E10" s="69">
        <v>4308.7</v>
      </c>
      <c r="F10" s="49">
        <v>2513</v>
      </c>
      <c r="G10" s="68">
        <v>11836.4</v>
      </c>
      <c r="H10" s="68">
        <v>4710.1000000000004</v>
      </c>
      <c r="I10" s="49">
        <v>907</v>
      </c>
      <c r="J10" s="68">
        <v>3133.4</v>
      </c>
      <c r="K10" s="68">
        <v>3454.6</v>
      </c>
    </row>
    <row r="11" spans="1:11" ht="12.75" customHeight="1">
      <c r="A11" s="61" t="s">
        <v>122</v>
      </c>
      <c r="B11" s="61" t="s">
        <v>123</v>
      </c>
      <c r="C11" s="49">
        <v>5451</v>
      </c>
      <c r="D11" s="68">
        <v>22072.400000000001</v>
      </c>
      <c r="E11" s="69">
        <v>4049.2</v>
      </c>
      <c r="F11" s="49">
        <v>3324</v>
      </c>
      <c r="G11" s="68">
        <v>15034.2</v>
      </c>
      <c r="H11" s="68">
        <v>4522.8999999999996</v>
      </c>
      <c r="I11" s="49">
        <v>1807</v>
      </c>
      <c r="J11" s="68">
        <v>6094.5</v>
      </c>
      <c r="K11" s="68">
        <v>3372.7</v>
      </c>
    </row>
    <row r="12" spans="1:11" ht="12.75" customHeight="1">
      <c r="A12" s="61" t="s">
        <v>124</v>
      </c>
      <c r="B12" s="61" t="s">
        <v>125</v>
      </c>
      <c r="C12" s="49">
        <v>8140</v>
      </c>
      <c r="D12" s="68">
        <v>33468.800000000003</v>
      </c>
      <c r="E12" s="69">
        <v>4111.6000000000004</v>
      </c>
      <c r="F12" s="49">
        <v>5151</v>
      </c>
      <c r="G12" s="68">
        <v>23041.7</v>
      </c>
      <c r="H12" s="68">
        <v>4473.2</v>
      </c>
      <c r="I12" s="49">
        <v>2560</v>
      </c>
      <c r="J12" s="68">
        <v>9008.7999999999993</v>
      </c>
      <c r="K12" s="68">
        <v>3519.1</v>
      </c>
    </row>
    <row r="13" spans="1:11" ht="11.25" customHeight="1">
      <c r="A13" s="120" t="s">
        <v>126</v>
      </c>
      <c r="B13" s="121"/>
      <c r="C13" s="49">
        <v>56551</v>
      </c>
      <c r="D13" s="68">
        <v>251412.5</v>
      </c>
      <c r="E13" s="69">
        <v>4445.7700000000004</v>
      </c>
      <c r="F13" s="49">
        <v>37362</v>
      </c>
      <c r="G13" s="68">
        <v>183169.9</v>
      </c>
      <c r="H13" s="68">
        <v>4902.6000000000004</v>
      </c>
      <c r="I13" s="49">
        <v>16254</v>
      </c>
      <c r="J13" s="68">
        <v>56840.5</v>
      </c>
      <c r="K13" s="68">
        <v>3497</v>
      </c>
    </row>
    <row r="15" spans="1:11" ht="24" customHeight="1">
      <c r="A15" s="118" t="s">
        <v>104</v>
      </c>
      <c r="B15" s="118" t="s">
        <v>105</v>
      </c>
      <c r="C15" s="123" t="s">
        <v>130</v>
      </c>
      <c r="D15" s="124"/>
      <c r="E15" s="125"/>
      <c r="F15" s="123" t="s">
        <v>131</v>
      </c>
      <c r="G15" s="124"/>
      <c r="H15" s="125"/>
      <c r="I15" s="123" t="s">
        <v>132</v>
      </c>
      <c r="J15" s="124"/>
      <c r="K15" s="125"/>
    </row>
    <row r="16" spans="1:11" ht="12.75" customHeight="1">
      <c r="A16" s="122"/>
      <c r="B16" s="122"/>
      <c r="C16" s="118" t="s">
        <v>107</v>
      </c>
      <c r="D16" s="118" t="s">
        <v>108</v>
      </c>
      <c r="E16" s="118" t="s">
        <v>109</v>
      </c>
      <c r="F16" s="118" t="s">
        <v>107</v>
      </c>
      <c r="G16" s="118" t="s">
        <v>108</v>
      </c>
      <c r="H16" s="118" t="s">
        <v>109</v>
      </c>
      <c r="I16" s="118" t="s">
        <v>107</v>
      </c>
      <c r="J16" s="118" t="s">
        <v>108</v>
      </c>
      <c r="K16" s="118" t="s">
        <v>109</v>
      </c>
    </row>
    <row r="17" spans="1:13" ht="43.5" customHeight="1">
      <c r="A17" s="119"/>
      <c r="B17" s="119"/>
      <c r="C17" s="119"/>
      <c r="D17" s="119"/>
      <c r="E17" s="119"/>
      <c r="F17" s="119"/>
      <c r="G17" s="119"/>
      <c r="H17" s="119"/>
      <c r="I17" s="119"/>
      <c r="J17" s="119"/>
      <c r="K17" s="119"/>
    </row>
    <row r="18" spans="1:13" ht="11.25" customHeight="1">
      <c r="A18" s="61" t="s">
        <v>110</v>
      </c>
      <c r="B18" s="61" t="s">
        <v>111</v>
      </c>
      <c r="C18" s="49">
        <v>663</v>
      </c>
      <c r="D18" s="68">
        <v>2154.4</v>
      </c>
      <c r="E18" s="68">
        <v>3249.4</v>
      </c>
      <c r="F18" s="49">
        <v>375</v>
      </c>
      <c r="G18" s="68">
        <v>2382.1</v>
      </c>
      <c r="H18" s="68">
        <v>6352.2</v>
      </c>
      <c r="I18" s="49">
        <v>99</v>
      </c>
      <c r="J18" s="68">
        <v>233.7</v>
      </c>
      <c r="K18" s="68">
        <v>2361</v>
      </c>
    </row>
    <row r="19" spans="1:13" ht="11.25" customHeight="1">
      <c r="A19" s="61" t="s">
        <v>112</v>
      </c>
      <c r="B19" s="61" t="s">
        <v>113</v>
      </c>
      <c r="C19" s="49">
        <v>87</v>
      </c>
      <c r="D19" s="68">
        <v>226.4</v>
      </c>
      <c r="E19" s="68">
        <v>2602</v>
      </c>
      <c r="F19" s="49">
        <v>42</v>
      </c>
      <c r="G19" s="68">
        <v>186.6</v>
      </c>
      <c r="H19" s="68">
        <v>4442</v>
      </c>
      <c r="I19" s="49">
        <v>12</v>
      </c>
      <c r="J19" s="68">
        <v>28.3</v>
      </c>
      <c r="K19" s="68">
        <v>2361</v>
      </c>
    </row>
    <row r="20" spans="1:13" ht="11.25" customHeight="1">
      <c r="A20" s="61" t="s">
        <v>114</v>
      </c>
      <c r="B20" s="61" t="s">
        <v>115</v>
      </c>
      <c r="C20" s="49">
        <v>98</v>
      </c>
      <c r="D20" s="68">
        <v>267</v>
      </c>
      <c r="E20" s="68">
        <v>2724.1</v>
      </c>
      <c r="F20" s="49">
        <v>55</v>
      </c>
      <c r="G20" s="68">
        <v>213.9</v>
      </c>
      <c r="H20" s="68">
        <v>3888.4</v>
      </c>
      <c r="I20" s="49">
        <v>15</v>
      </c>
      <c r="J20" s="68">
        <v>35.4</v>
      </c>
      <c r="K20" s="68">
        <v>2361</v>
      </c>
    </row>
    <row r="21" spans="1:13" ht="11.25" customHeight="1">
      <c r="A21" s="61" t="s">
        <v>116</v>
      </c>
      <c r="B21" s="61" t="s">
        <v>117</v>
      </c>
      <c r="C21" s="49">
        <v>122</v>
      </c>
      <c r="D21" s="68">
        <v>306.8</v>
      </c>
      <c r="E21" s="68">
        <v>2515</v>
      </c>
      <c r="F21" s="49">
        <v>53</v>
      </c>
      <c r="G21" s="68">
        <v>217.3</v>
      </c>
      <c r="H21" s="68">
        <v>4099.1000000000004</v>
      </c>
      <c r="I21" s="49">
        <v>20</v>
      </c>
      <c r="J21" s="68">
        <v>47.2</v>
      </c>
      <c r="K21" s="68">
        <v>2361</v>
      </c>
    </row>
    <row r="22" spans="1:13" ht="11.25" customHeight="1">
      <c r="A22" s="61" t="s">
        <v>118</v>
      </c>
      <c r="B22" s="61" t="s">
        <v>119</v>
      </c>
      <c r="C22" s="49">
        <v>212</v>
      </c>
      <c r="D22" s="68">
        <v>514.1</v>
      </c>
      <c r="E22" s="68">
        <v>2425.1999999999998</v>
      </c>
      <c r="F22" s="49">
        <v>80</v>
      </c>
      <c r="G22" s="68">
        <v>309.10000000000002</v>
      </c>
      <c r="H22" s="68">
        <v>3863.2</v>
      </c>
      <c r="I22" s="49">
        <v>22</v>
      </c>
      <c r="J22" s="68">
        <v>51.9</v>
      </c>
      <c r="K22" s="68">
        <v>2361</v>
      </c>
    </row>
    <row r="23" spans="1:13" ht="11.25" customHeight="1">
      <c r="A23" s="61" t="s">
        <v>120</v>
      </c>
      <c r="B23" s="61" t="s">
        <v>121</v>
      </c>
      <c r="C23" s="49">
        <v>154</v>
      </c>
      <c r="D23" s="68">
        <v>404.8</v>
      </c>
      <c r="E23" s="68">
        <v>2628.8</v>
      </c>
      <c r="F23" s="49">
        <v>63</v>
      </c>
      <c r="G23" s="68">
        <v>226.7</v>
      </c>
      <c r="H23" s="68">
        <v>3597.8</v>
      </c>
      <c r="I23" s="49">
        <v>4</v>
      </c>
      <c r="J23" s="68">
        <v>9.4</v>
      </c>
      <c r="K23" s="68">
        <v>2361</v>
      </c>
    </row>
    <row r="24" spans="1:13" ht="11.25" customHeight="1">
      <c r="A24" s="61" t="s">
        <v>122</v>
      </c>
      <c r="B24" s="61" t="s">
        <v>123</v>
      </c>
      <c r="C24" s="49">
        <v>208</v>
      </c>
      <c r="D24" s="68">
        <v>547.20000000000005</v>
      </c>
      <c r="E24" s="68">
        <v>2630.9</v>
      </c>
      <c r="F24" s="49">
        <v>89</v>
      </c>
      <c r="G24" s="68">
        <v>342.2</v>
      </c>
      <c r="H24" s="68">
        <v>3844.7</v>
      </c>
      <c r="I24" s="49">
        <v>23</v>
      </c>
      <c r="J24" s="68">
        <v>54.3</v>
      </c>
      <c r="K24" s="68">
        <v>2361</v>
      </c>
    </row>
    <row r="25" spans="1:13" ht="11.25" customHeight="1">
      <c r="A25" s="61" t="s">
        <v>124</v>
      </c>
      <c r="B25" s="61" t="s">
        <v>125</v>
      </c>
      <c r="C25" s="49">
        <v>312</v>
      </c>
      <c r="D25" s="68">
        <v>822.9</v>
      </c>
      <c r="E25" s="68">
        <v>2637.4</v>
      </c>
      <c r="F25" s="49">
        <v>82</v>
      </c>
      <c r="G25" s="68">
        <v>349.4</v>
      </c>
      <c r="H25" s="68">
        <v>4261</v>
      </c>
      <c r="I25" s="49">
        <v>33</v>
      </c>
      <c r="J25" s="68">
        <v>80.5</v>
      </c>
      <c r="K25" s="68">
        <v>2439.6999999999998</v>
      </c>
    </row>
    <row r="26" spans="1:13" ht="11.25" customHeight="1">
      <c r="A26" s="120" t="s">
        <v>126</v>
      </c>
      <c r="B26" s="121"/>
      <c r="C26" s="49">
        <v>1856</v>
      </c>
      <c r="D26" s="68">
        <v>5243.6</v>
      </c>
      <c r="E26" s="68">
        <v>2825.2</v>
      </c>
      <c r="F26" s="49">
        <v>839</v>
      </c>
      <c r="G26" s="68">
        <v>4227.1000000000004</v>
      </c>
      <c r="H26" s="68">
        <v>5038.2</v>
      </c>
      <c r="I26" s="49">
        <v>228</v>
      </c>
      <c r="J26" s="68">
        <v>540.9</v>
      </c>
      <c r="K26" s="68">
        <v>2372.4</v>
      </c>
    </row>
    <row r="28" spans="1:13" ht="21" customHeight="1">
      <c r="A28" s="118" t="s">
        <v>104</v>
      </c>
      <c r="B28" s="118" t="s">
        <v>105</v>
      </c>
      <c r="C28" s="123" t="s">
        <v>133</v>
      </c>
      <c r="D28" s="124"/>
      <c r="E28" s="125"/>
      <c r="F28" s="58"/>
      <c r="G28" s="58"/>
      <c r="H28" s="58"/>
      <c r="I28" s="46"/>
      <c r="J28" s="66"/>
      <c r="K28" s="47"/>
      <c r="L28" s="48"/>
      <c r="M28" s="48"/>
    </row>
    <row r="29" spans="1:13" ht="11.25" customHeight="1">
      <c r="A29" s="122"/>
      <c r="B29" s="122"/>
      <c r="C29" s="118" t="s">
        <v>107</v>
      </c>
      <c r="D29" s="118" t="s">
        <v>108</v>
      </c>
      <c r="E29" s="118" t="s">
        <v>109</v>
      </c>
      <c r="I29" s="46"/>
      <c r="J29" s="66"/>
      <c r="K29" s="47"/>
      <c r="L29" s="48"/>
      <c r="M29" s="48"/>
    </row>
    <row r="30" spans="1:13" ht="41.25" customHeight="1">
      <c r="A30" s="119"/>
      <c r="B30" s="119"/>
      <c r="C30" s="119"/>
      <c r="D30" s="119"/>
      <c r="E30" s="119"/>
      <c r="I30" s="46"/>
      <c r="J30" s="66"/>
      <c r="K30" s="47"/>
      <c r="L30" s="67"/>
      <c r="M30" s="48"/>
    </row>
    <row r="31" spans="1:13" ht="11.25" customHeight="1">
      <c r="A31" s="61" t="s">
        <v>110</v>
      </c>
      <c r="B31" s="61" t="s">
        <v>111</v>
      </c>
      <c r="C31" s="49">
        <v>9</v>
      </c>
      <c r="D31" s="68">
        <v>1143.5999999999999</v>
      </c>
      <c r="E31" s="68">
        <v>127068.2</v>
      </c>
      <c r="I31" s="46"/>
      <c r="J31" s="66"/>
      <c r="K31" s="47"/>
      <c r="L31" s="67"/>
      <c r="M31" s="48"/>
    </row>
    <row r="32" spans="1:13" ht="11.25" customHeight="1">
      <c r="A32" s="61" t="s">
        <v>112</v>
      </c>
      <c r="B32" s="61" t="s">
        <v>113</v>
      </c>
      <c r="C32" s="49">
        <v>0</v>
      </c>
      <c r="D32" s="68">
        <v>0</v>
      </c>
      <c r="E32" s="68">
        <v>0</v>
      </c>
      <c r="I32" s="46"/>
      <c r="J32" s="66"/>
      <c r="K32" s="47"/>
      <c r="L32" s="67"/>
      <c r="M32" s="48"/>
    </row>
    <row r="33" spans="1:13" ht="11.25" customHeight="1">
      <c r="A33" s="61" t="s">
        <v>114</v>
      </c>
      <c r="B33" s="61" t="s">
        <v>115</v>
      </c>
      <c r="C33" s="49">
        <v>0</v>
      </c>
      <c r="D33" s="68">
        <v>0</v>
      </c>
      <c r="E33" s="68">
        <v>0</v>
      </c>
      <c r="I33" s="46"/>
      <c r="J33" s="66"/>
      <c r="K33" s="47"/>
      <c r="L33" s="67"/>
      <c r="M33" s="48"/>
    </row>
    <row r="34" spans="1:13" ht="11.25" customHeight="1">
      <c r="A34" s="61" t="s">
        <v>116</v>
      </c>
      <c r="B34" s="61" t="s">
        <v>117</v>
      </c>
      <c r="C34" s="49">
        <v>0</v>
      </c>
      <c r="D34" s="68">
        <v>0</v>
      </c>
      <c r="E34" s="68">
        <v>0</v>
      </c>
      <c r="I34" s="46"/>
      <c r="J34" s="66"/>
      <c r="K34" s="47"/>
      <c r="L34" s="67"/>
      <c r="M34" s="48"/>
    </row>
    <row r="35" spans="1:13" ht="11.25" customHeight="1">
      <c r="A35" s="61" t="s">
        <v>118</v>
      </c>
      <c r="B35" s="61" t="s">
        <v>119</v>
      </c>
      <c r="C35" s="49">
        <v>0</v>
      </c>
      <c r="D35" s="68">
        <v>0</v>
      </c>
      <c r="E35" s="68">
        <v>0</v>
      </c>
      <c r="I35" s="46"/>
      <c r="J35" s="66"/>
      <c r="K35" s="47"/>
      <c r="L35" s="67"/>
      <c r="M35" s="48"/>
    </row>
    <row r="36" spans="1:13" ht="11.25" customHeight="1">
      <c r="A36" s="61" t="s">
        <v>120</v>
      </c>
      <c r="B36" s="61" t="s">
        <v>121</v>
      </c>
      <c r="C36" s="49">
        <v>1</v>
      </c>
      <c r="D36" s="68">
        <v>81.5</v>
      </c>
      <c r="E36" s="68">
        <v>81473.5</v>
      </c>
      <c r="I36" s="46"/>
      <c r="J36" s="66"/>
      <c r="K36" s="47"/>
      <c r="L36" s="67"/>
      <c r="M36" s="48"/>
    </row>
    <row r="37" spans="1:13" ht="11.25" customHeight="1">
      <c r="A37" s="61" t="s">
        <v>122</v>
      </c>
      <c r="B37" s="61" t="s">
        <v>123</v>
      </c>
      <c r="C37" s="49">
        <v>0</v>
      </c>
      <c r="D37" s="68">
        <v>0</v>
      </c>
      <c r="E37" s="68">
        <v>0</v>
      </c>
      <c r="I37" s="46"/>
      <c r="J37" s="66"/>
      <c r="K37" s="47"/>
      <c r="L37" s="67"/>
      <c r="M37" s="48"/>
    </row>
    <row r="38" spans="1:13" ht="11.25" customHeight="1">
      <c r="A38" s="61" t="s">
        <v>124</v>
      </c>
      <c r="B38" s="61" t="s">
        <v>125</v>
      </c>
      <c r="C38" s="49">
        <v>2</v>
      </c>
      <c r="D38" s="68">
        <v>165.5</v>
      </c>
      <c r="E38" s="68">
        <v>82757.399999999994</v>
      </c>
      <c r="I38" s="46"/>
      <c r="J38" s="66"/>
      <c r="K38" s="47"/>
      <c r="L38" s="67"/>
      <c r="M38" s="48"/>
    </row>
    <row r="39" spans="1:13" ht="11.25" customHeight="1">
      <c r="A39" s="120" t="s">
        <v>126</v>
      </c>
      <c r="B39" s="121"/>
      <c r="C39" s="49">
        <v>12</v>
      </c>
      <c r="D39" s="68">
        <v>1390.6</v>
      </c>
      <c r="E39" s="68">
        <v>115883.5</v>
      </c>
    </row>
  </sheetData>
  <mergeCells count="38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E29:E30"/>
    <mergeCell ref="A39:B39"/>
    <mergeCell ref="H16:H17"/>
    <mergeCell ref="I16:I17"/>
    <mergeCell ref="J16:J17"/>
    <mergeCell ref="G16:G17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H33" sqref="H33"/>
    </sheetView>
  </sheetViews>
  <sheetFormatPr defaultColWidth="9.33203125" defaultRowHeight="12.75"/>
  <cols>
    <col min="1" max="1" width="4" style="70" customWidth="1"/>
    <col min="2" max="2" width="33" style="70" customWidth="1"/>
    <col min="3" max="3" width="11" style="70" customWidth="1"/>
    <col min="4" max="4" width="14.1640625" style="70" customWidth="1"/>
    <col min="5" max="5" width="10.33203125" style="70" customWidth="1"/>
    <col min="6" max="6" width="11" style="70" customWidth="1"/>
    <col min="7" max="7" width="14.1640625" style="70" customWidth="1"/>
    <col min="8" max="8" width="10.33203125" style="70" customWidth="1"/>
    <col min="9" max="9" width="11" style="70" customWidth="1"/>
    <col min="10" max="10" width="14.1640625" style="70" customWidth="1"/>
    <col min="11" max="11" width="10.33203125" style="70" customWidth="1"/>
    <col min="12" max="12" width="9.33203125" style="70" hidden="1" customWidth="1"/>
    <col min="13" max="13" width="9.33203125" style="71" hidden="1" customWidth="1"/>
    <col min="14" max="14" width="9.33203125" style="70" hidden="1" customWidth="1"/>
    <col min="15" max="15" width="9.33203125" style="71" hidden="1" customWidth="1"/>
    <col min="16" max="16" width="9.33203125" style="70"/>
    <col min="17" max="17" width="13.1640625" style="70" customWidth="1"/>
    <col min="18" max="16384" width="9.33203125" style="70"/>
  </cols>
  <sheetData>
    <row r="1" spans="1:11">
      <c r="A1" s="126" t="s">
        <v>144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</row>
    <row r="2" spans="1:11" ht="23.25" customHeight="1">
      <c r="A2" s="118" t="s">
        <v>104</v>
      </c>
      <c r="B2" s="118" t="s">
        <v>105</v>
      </c>
      <c r="C2" s="123" t="s">
        <v>106</v>
      </c>
      <c r="D2" s="124"/>
      <c r="E2" s="124"/>
      <c r="F2" s="123" t="s">
        <v>135</v>
      </c>
      <c r="G2" s="124"/>
      <c r="H2" s="125"/>
      <c r="I2" s="123" t="s">
        <v>136</v>
      </c>
      <c r="J2" s="124"/>
      <c r="K2" s="125"/>
    </row>
    <row r="3" spans="1:11" ht="28.5" customHeight="1">
      <c r="A3" s="122"/>
      <c r="B3" s="122"/>
      <c r="C3" s="118" t="s">
        <v>107</v>
      </c>
      <c r="D3" s="118" t="s">
        <v>108</v>
      </c>
      <c r="E3" s="118" t="s">
        <v>109</v>
      </c>
      <c r="F3" s="118" t="s">
        <v>107</v>
      </c>
      <c r="G3" s="118" t="s">
        <v>108</v>
      </c>
      <c r="H3" s="118" t="s">
        <v>109</v>
      </c>
      <c r="I3" s="118" t="s">
        <v>107</v>
      </c>
      <c r="J3" s="118" t="s">
        <v>108</v>
      </c>
      <c r="K3" s="118" t="s">
        <v>109</v>
      </c>
    </row>
    <row r="4" spans="1:11" ht="21.75" customHeigh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</row>
    <row r="5" spans="1:11">
      <c r="A5" s="61" t="s">
        <v>110</v>
      </c>
      <c r="B5" s="61" t="s">
        <v>111</v>
      </c>
      <c r="C5" s="49">
        <v>23902</v>
      </c>
      <c r="D5" s="50">
        <v>117824.66</v>
      </c>
      <c r="E5" s="50">
        <v>4929.5</v>
      </c>
      <c r="F5" s="49">
        <v>87</v>
      </c>
      <c r="G5" s="50">
        <v>121.5</v>
      </c>
      <c r="H5" s="50">
        <v>1396.6</v>
      </c>
      <c r="I5" s="49">
        <v>2379</v>
      </c>
      <c r="J5" s="50">
        <v>5616.8</v>
      </c>
      <c r="K5" s="50">
        <v>2361</v>
      </c>
    </row>
    <row r="6" spans="1:11">
      <c r="A6" s="61" t="s">
        <v>112</v>
      </c>
      <c r="B6" s="61" t="s">
        <v>113</v>
      </c>
      <c r="C6" s="49">
        <v>2420</v>
      </c>
      <c r="D6" s="50">
        <v>10192.629999999999</v>
      </c>
      <c r="E6" s="50">
        <v>4211.8</v>
      </c>
      <c r="F6" s="49">
        <v>12</v>
      </c>
      <c r="G6" s="50">
        <v>17.7</v>
      </c>
      <c r="H6" s="50">
        <v>1472.6</v>
      </c>
      <c r="I6" s="49">
        <v>255</v>
      </c>
      <c r="J6" s="50">
        <v>602.1</v>
      </c>
      <c r="K6" s="50">
        <v>2361</v>
      </c>
    </row>
    <row r="7" spans="1:11">
      <c r="A7" s="61" t="s">
        <v>114</v>
      </c>
      <c r="B7" s="61" t="s">
        <v>115</v>
      </c>
      <c r="C7" s="49">
        <v>3401</v>
      </c>
      <c r="D7" s="50">
        <v>14032.09</v>
      </c>
      <c r="E7" s="50">
        <v>4125.8999999999996</v>
      </c>
      <c r="F7" s="49">
        <v>9</v>
      </c>
      <c r="G7" s="50">
        <v>13.1</v>
      </c>
      <c r="H7" s="50">
        <v>1450.8</v>
      </c>
      <c r="I7" s="49">
        <v>491</v>
      </c>
      <c r="J7" s="50">
        <v>1159.3</v>
      </c>
      <c r="K7" s="50">
        <v>2361</v>
      </c>
    </row>
    <row r="8" spans="1:11">
      <c r="A8" s="61" t="s">
        <v>116</v>
      </c>
      <c r="B8" s="61" t="s">
        <v>117</v>
      </c>
      <c r="C8" s="49">
        <v>3661</v>
      </c>
      <c r="D8" s="50">
        <v>14246.78</v>
      </c>
      <c r="E8" s="50">
        <v>3891.5</v>
      </c>
      <c r="F8" s="49">
        <v>20</v>
      </c>
      <c r="G8" s="50">
        <v>29.2</v>
      </c>
      <c r="H8" s="50">
        <v>1459.2</v>
      </c>
      <c r="I8" s="49">
        <v>484</v>
      </c>
      <c r="J8" s="50">
        <v>1142.7</v>
      </c>
      <c r="K8" s="50">
        <v>2361</v>
      </c>
    </row>
    <row r="9" spans="1:11">
      <c r="A9" s="61" t="s">
        <v>118</v>
      </c>
      <c r="B9" s="61" t="s">
        <v>119</v>
      </c>
      <c r="C9" s="49">
        <v>5934</v>
      </c>
      <c r="D9" s="50">
        <v>23882.98</v>
      </c>
      <c r="E9" s="50">
        <v>4024.8</v>
      </c>
      <c r="F9" s="49">
        <v>48</v>
      </c>
      <c r="G9" s="50">
        <v>65.2</v>
      </c>
      <c r="H9" s="50">
        <v>1358.5</v>
      </c>
      <c r="I9" s="49">
        <v>767</v>
      </c>
      <c r="J9" s="50">
        <v>1810.9</v>
      </c>
      <c r="K9" s="50">
        <v>2361</v>
      </c>
    </row>
    <row r="10" spans="1:11">
      <c r="A10" s="61" t="s">
        <v>120</v>
      </c>
      <c r="B10" s="61" t="s">
        <v>121</v>
      </c>
      <c r="C10" s="49">
        <v>3642</v>
      </c>
      <c r="D10" s="50">
        <v>15692.14</v>
      </c>
      <c r="E10" s="50">
        <v>4308.7</v>
      </c>
      <c r="F10" s="49">
        <v>23</v>
      </c>
      <c r="G10" s="50">
        <v>32.200000000000003</v>
      </c>
      <c r="H10" s="50">
        <v>1399.8</v>
      </c>
      <c r="I10" s="49">
        <v>430</v>
      </c>
      <c r="J10" s="50">
        <v>1015.2</v>
      </c>
      <c r="K10" s="50">
        <v>2361</v>
      </c>
    </row>
    <row r="11" spans="1:11">
      <c r="A11" s="61" t="s">
        <v>122</v>
      </c>
      <c r="B11" s="61" t="s">
        <v>123</v>
      </c>
      <c r="C11" s="49">
        <v>5451</v>
      </c>
      <c r="D11" s="50">
        <v>22072.42</v>
      </c>
      <c r="E11" s="50">
        <v>4049.2</v>
      </c>
      <c r="F11" s="49">
        <v>35</v>
      </c>
      <c r="G11" s="50">
        <v>49.2</v>
      </c>
      <c r="H11" s="50">
        <v>1407</v>
      </c>
      <c r="I11" s="49">
        <v>769</v>
      </c>
      <c r="J11" s="50">
        <v>1815.6</v>
      </c>
      <c r="K11" s="50">
        <v>2361</v>
      </c>
    </row>
    <row r="12" spans="1:11">
      <c r="A12" s="61" t="s">
        <v>124</v>
      </c>
      <c r="B12" s="61" t="s">
        <v>125</v>
      </c>
      <c r="C12" s="49">
        <v>8140</v>
      </c>
      <c r="D12" s="50">
        <v>33468.83</v>
      </c>
      <c r="E12" s="50">
        <v>4111.6000000000004</v>
      </c>
      <c r="F12" s="49">
        <v>29</v>
      </c>
      <c r="G12" s="50">
        <v>40.1</v>
      </c>
      <c r="H12" s="50">
        <v>1382.9</v>
      </c>
      <c r="I12" s="49">
        <v>1303</v>
      </c>
      <c r="J12" s="50">
        <v>3076.4</v>
      </c>
      <c r="K12" s="50">
        <v>2361</v>
      </c>
    </row>
    <row r="13" spans="1:11">
      <c r="A13" s="120" t="s">
        <v>126</v>
      </c>
      <c r="B13" s="121"/>
      <c r="C13" s="49">
        <v>56552</v>
      </c>
      <c r="D13" s="50">
        <v>251414.3</v>
      </c>
      <c r="E13" s="50">
        <v>4445.7</v>
      </c>
      <c r="F13" s="49">
        <v>264</v>
      </c>
      <c r="G13" s="50">
        <v>370</v>
      </c>
      <c r="H13" s="50">
        <v>1401.4</v>
      </c>
      <c r="I13" s="49">
        <v>6878</v>
      </c>
      <c r="J13" s="50">
        <v>16239</v>
      </c>
      <c r="K13" s="50">
        <v>2361</v>
      </c>
    </row>
    <row r="14" spans="1:11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</row>
    <row r="15" spans="1:11" ht="22.5" customHeight="1">
      <c r="A15" s="118" t="s">
        <v>104</v>
      </c>
      <c r="B15" s="118" t="s">
        <v>105</v>
      </c>
      <c r="C15" s="123" t="s">
        <v>137</v>
      </c>
      <c r="D15" s="124"/>
      <c r="E15" s="125"/>
      <c r="F15" s="123" t="s">
        <v>145</v>
      </c>
      <c r="G15" s="124"/>
      <c r="H15" s="125"/>
      <c r="I15" s="123" t="s">
        <v>88</v>
      </c>
      <c r="J15" s="124"/>
      <c r="K15" s="125"/>
    </row>
    <row r="16" spans="1:11" ht="12.75" customHeight="1">
      <c r="A16" s="122"/>
      <c r="B16" s="122"/>
      <c r="C16" s="118" t="s">
        <v>107</v>
      </c>
      <c r="D16" s="118" t="s">
        <v>108</v>
      </c>
      <c r="E16" s="118" t="s">
        <v>109</v>
      </c>
      <c r="F16" s="118" t="s">
        <v>107</v>
      </c>
      <c r="G16" s="118" t="s">
        <v>108</v>
      </c>
      <c r="H16" s="118" t="s">
        <v>109</v>
      </c>
      <c r="I16" s="118" t="s">
        <v>107</v>
      </c>
      <c r="J16" s="118" t="s">
        <v>108</v>
      </c>
      <c r="K16" s="118" t="s">
        <v>109</v>
      </c>
    </row>
    <row r="17" spans="1:11" ht="39.75" customHeight="1">
      <c r="A17" s="119"/>
      <c r="B17" s="119"/>
      <c r="C17" s="119"/>
      <c r="D17" s="119"/>
      <c r="E17" s="119"/>
      <c r="F17" s="119"/>
      <c r="G17" s="119"/>
      <c r="H17" s="119"/>
      <c r="I17" s="119"/>
      <c r="J17" s="119"/>
      <c r="K17" s="119"/>
    </row>
    <row r="18" spans="1:11">
      <c r="A18" s="61" t="s">
        <v>110</v>
      </c>
      <c r="B18" s="61" t="s">
        <v>111</v>
      </c>
      <c r="C18" s="49">
        <v>21436</v>
      </c>
      <c r="D18" s="50">
        <v>112086.3</v>
      </c>
      <c r="E18" s="50">
        <v>5228.8999999999996</v>
      </c>
      <c r="F18" s="49">
        <v>0</v>
      </c>
      <c r="G18" s="50">
        <v>0</v>
      </c>
      <c r="H18" s="50">
        <v>0</v>
      </c>
      <c r="I18" s="49">
        <v>0</v>
      </c>
      <c r="J18" s="50">
        <v>0</v>
      </c>
      <c r="K18" s="50">
        <v>0</v>
      </c>
    </row>
    <row r="19" spans="1:11">
      <c r="A19" s="61" t="s">
        <v>112</v>
      </c>
      <c r="B19" s="61" t="s">
        <v>113</v>
      </c>
      <c r="C19" s="49">
        <v>2153</v>
      </c>
      <c r="D19" s="50">
        <v>9572.9</v>
      </c>
      <c r="E19" s="50">
        <v>4446.3</v>
      </c>
      <c r="F19" s="49">
        <v>0</v>
      </c>
      <c r="G19" s="50">
        <v>0</v>
      </c>
      <c r="H19" s="50">
        <v>0</v>
      </c>
      <c r="I19" s="49">
        <v>0</v>
      </c>
      <c r="J19" s="50">
        <v>0</v>
      </c>
      <c r="K19" s="50">
        <v>0</v>
      </c>
    </row>
    <row r="20" spans="1:11">
      <c r="A20" s="61" t="s">
        <v>114</v>
      </c>
      <c r="B20" s="61" t="s">
        <v>115</v>
      </c>
      <c r="C20" s="49">
        <v>2901</v>
      </c>
      <c r="D20" s="50">
        <v>12859.8</v>
      </c>
      <c r="E20" s="50">
        <v>4432.8999999999996</v>
      </c>
      <c r="F20" s="49">
        <v>0</v>
      </c>
      <c r="G20" s="50">
        <v>0</v>
      </c>
      <c r="H20" s="50">
        <v>0</v>
      </c>
      <c r="I20" s="49">
        <v>0</v>
      </c>
      <c r="J20" s="50">
        <v>0</v>
      </c>
      <c r="K20" s="50">
        <v>0</v>
      </c>
    </row>
    <row r="21" spans="1:11">
      <c r="A21" s="61" t="s">
        <v>116</v>
      </c>
      <c r="B21" s="61" t="s">
        <v>117</v>
      </c>
      <c r="C21" s="49">
        <v>3157</v>
      </c>
      <c r="D21" s="50">
        <v>13074.9</v>
      </c>
      <c r="E21" s="50">
        <v>4141.5</v>
      </c>
      <c r="F21" s="49">
        <v>0</v>
      </c>
      <c r="G21" s="50">
        <v>0</v>
      </c>
      <c r="H21" s="50">
        <v>0</v>
      </c>
      <c r="I21" s="49">
        <v>0</v>
      </c>
      <c r="J21" s="50">
        <v>0</v>
      </c>
      <c r="K21" s="50">
        <v>0</v>
      </c>
    </row>
    <row r="22" spans="1:11">
      <c r="A22" s="61" t="s">
        <v>118</v>
      </c>
      <c r="B22" s="61" t="s">
        <v>119</v>
      </c>
      <c r="C22" s="49">
        <v>5119</v>
      </c>
      <c r="D22" s="50">
        <v>22006.9</v>
      </c>
      <c r="E22" s="50">
        <v>4299.1000000000004</v>
      </c>
      <c r="F22" s="49">
        <v>0</v>
      </c>
      <c r="G22" s="50">
        <v>0</v>
      </c>
      <c r="H22" s="50">
        <v>0</v>
      </c>
      <c r="I22" s="49">
        <v>0</v>
      </c>
      <c r="J22" s="50">
        <v>0</v>
      </c>
      <c r="K22" s="50">
        <v>0</v>
      </c>
    </row>
    <row r="23" spans="1:11">
      <c r="A23" s="61" t="s">
        <v>120</v>
      </c>
      <c r="B23" s="61" t="s">
        <v>121</v>
      </c>
      <c r="C23" s="49">
        <v>3189</v>
      </c>
      <c r="D23" s="50">
        <v>14644.7</v>
      </c>
      <c r="E23" s="50">
        <v>4592.3</v>
      </c>
      <c r="F23" s="49">
        <v>0</v>
      </c>
      <c r="G23" s="50">
        <v>0</v>
      </c>
      <c r="H23" s="50">
        <v>0</v>
      </c>
      <c r="I23" s="49">
        <v>0</v>
      </c>
      <c r="J23" s="50">
        <v>0</v>
      </c>
      <c r="K23" s="50">
        <v>0</v>
      </c>
    </row>
    <row r="24" spans="1:11">
      <c r="A24" s="61" t="s">
        <v>122</v>
      </c>
      <c r="B24" s="61" t="s">
        <v>123</v>
      </c>
      <c r="C24" s="49">
        <v>4647</v>
      </c>
      <c r="D24" s="50">
        <v>20207.599999999999</v>
      </c>
      <c r="E24" s="50">
        <v>4348.5</v>
      </c>
      <c r="F24" s="49">
        <v>0</v>
      </c>
      <c r="G24" s="50">
        <v>0</v>
      </c>
      <c r="H24" s="50">
        <v>0</v>
      </c>
      <c r="I24" s="49">
        <v>0</v>
      </c>
      <c r="J24" s="50">
        <v>0</v>
      </c>
      <c r="K24" s="50">
        <v>0</v>
      </c>
    </row>
    <row r="25" spans="1:11">
      <c r="A25" s="61" t="s">
        <v>124</v>
      </c>
      <c r="B25" s="61" t="s">
        <v>125</v>
      </c>
      <c r="C25" s="49">
        <v>6808</v>
      </c>
      <c r="D25" s="50">
        <v>30352.3</v>
      </c>
      <c r="E25" s="50">
        <v>4458.3</v>
      </c>
      <c r="F25" s="49">
        <v>0</v>
      </c>
      <c r="G25" s="50">
        <v>0</v>
      </c>
      <c r="H25" s="50">
        <v>0</v>
      </c>
      <c r="I25" s="49">
        <v>0</v>
      </c>
      <c r="J25" s="50">
        <v>0</v>
      </c>
      <c r="K25" s="50">
        <v>0</v>
      </c>
    </row>
    <row r="26" spans="1:11">
      <c r="A26" s="120" t="s">
        <v>126</v>
      </c>
      <c r="B26" s="121"/>
      <c r="C26" s="49">
        <v>49410</v>
      </c>
      <c r="D26" s="50">
        <v>234805.4</v>
      </c>
      <c r="E26" s="50">
        <v>4752.2</v>
      </c>
      <c r="F26" s="49">
        <v>0</v>
      </c>
      <c r="G26" s="50">
        <v>0</v>
      </c>
      <c r="H26" s="50">
        <v>0</v>
      </c>
      <c r="I26" s="49">
        <v>0</v>
      </c>
      <c r="J26" s="50">
        <v>0</v>
      </c>
      <c r="K26" s="50">
        <v>0</v>
      </c>
    </row>
    <row r="27" spans="1:11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</row>
    <row r="28" spans="1:11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</row>
    <row r="29" spans="1:11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</row>
    <row r="30" spans="1:11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</row>
    <row r="31" spans="1:1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</row>
    <row r="32" spans="1:11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</row>
  </sheetData>
  <mergeCells count="31"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5pf_titul</vt:lpstr>
      <vt:lpstr>5pf</vt:lpstr>
      <vt:lpstr>5pf Контроль</vt:lpstr>
      <vt:lpstr>Додаток 1</vt:lpstr>
      <vt:lpstr>Додаток 2</vt:lpstr>
      <vt:lpstr>Додаток 3</vt:lpstr>
      <vt:lpstr>5pf_titul (раб)</vt:lpstr>
      <vt:lpstr>5pf (раб)</vt:lpstr>
      <vt:lpstr>5pf (раб) Контроль</vt:lpstr>
      <vt:lpstr>Додаток 1 (раб)</vt:lpstr>
      <vt:lpstr>Додаток 2 (раб)</vt:lpstr>
      <vt:lpstr>Додаток 3 (раб)</vt:lpstr>
      <vt:lpstr>'5pf'!Заголовки_для_печати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Administrator GUPFU</cp:lastModifiedBy>
  <cp:lastPrinted>2016-10-18T14:19:06Z</cp:lastPrinted>
  <dcterms:created xsi:type="dcterms:W3CDTF">2024-10-02T09:50:53Z</dcterms:created>
  <dcterms:modified xsi:type="dcterms:W3CDTF">2024-10-03T05:52:30Z</dcterms:modified>
</cp:coreProperties>
</file>