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0" windowWidth="28800" windowHeight="12435" tabRatio="902" activeTab="7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'[1]5pf (rab)'!$3:$3</definedName>
  </definedNames>
  <calcPr calcId="125725"/>
</workbook>
</file>

<file path=xl/calcChain.xml><?xml version="1.0" encoding="utf-8"?>
<calcChain xmlns="http://schemas.openxmlformats.org/spreadsheetml/2006/main">
  <c r="F12" i="9"/>
  <c r="C12"/>
  <c r="C11"/>
  <c r="G11" s="1"/>
  <c r="F10" l="1"/>
  <c r="C10"/>
  <c r="F9"/>
  <c r="C9"/>
  <c r="F6"/>
  <c r="C6"/>
  <c r="F5"/>
  <c r="C5"/>
  <c r="F4"/>
  <c r="C4"/>
  <c r="F3"/>
  <c r="G3" s="1"/>
  <c r="C3"/>
  <c r="G26" i="8"/>
  <c r="F26"/>
  <c r="G25" s="1"/>
  <c r="F25"/>
  <c r="I24"/>
  <c r="H24"/>
  <c r="G24" s="1"/>
  <c r="F24"/>
  <c r="G23"/>
  <c r="F23"/>
  <c r="G22"/>
  <c r="F22"/>
  <c r="G21" s="1"/>
  <c r="F21"/>
  <c r="G20" s="1"/>
  <c r="F20"/>
  <c r="G19"/>
  <c r="F19"/>
  <c r="I18"/>
  <c r="K18" s="1"/>
  <c r="H18"/>
  <c r="G18"/>
  <c r="F18"/>
  <c r="G17" s="1"/>
  <c r="F17"/>
  <c r="G15" s="1"/>
  <c r="F15"/>
  <c r="G14"/>
  <c r="F14"/>
  <c r="G13"/>
  <c r="F13"/>
  <c r="G12" s="1"/>
  <c r="F12"/>
  <c r="G11" s="1"/>
  <c r="F11"/>
  <c r="G10"/>
  <c r="F10"/>
  <c r="G9"/>
  <c r="F9"/>
  <c r="G8" s="1"/>
  <c r="F8"/>
  <c r="G7" s="1"/>
  <c r="F7"/>
  <c r="G6"/>
  <c r="F6"/>
  <c r="G5"/>
  <c r="F5"/>
  <c r="I4"/>
  <c r="H4"/>
  <c r="G4" s="1"/>
  <c r="F4"/>
  <c r="G13" i="3"/>
  <c r="F12"/>
  <c r="C12"/>
  <c r="F11"/>
  <c r="C11"/>
  <c r="G11" s="1"/>
  <c r="G10"/>
  <c r="F10"/>
  <c r="C10"/>
  <c r="F9"/>
  <c r="C9"/>
  <c r="G7"/>
  <c r="F6"/>
  <c r="C6"/>
  <c r="G5"/>
  <c r="C5"/>
  <c r="G4" i="9" l="1"/>
  <c r="G12" i="3"/>
  <c r="G6"/>
  <c r="K24" i="8"/>
  <c r="G10" i="9"/>
  <c r="J24" i="8"/>
  <c r="G5" i="9"/>
  <c r="J18" i="8"/>
  <c r="K4"/>
  <c r="J4"/>
  <c r="G9" i="3"/>
  <c r="G9" i="9"/>
  <c r="G6"/>
  <c r="C4" i="3"/>
  <c r="G4" s="1"/>
  <c r="C3"/>
  <c r="I24" i="2" s="1"/>
  <c r="H24" s="1"/>
  <c r="G24"/>
  <c r="F24"/>
  <c r="I18" s="1"/>
  <c r="H18" s="1"/>
  <c r="G18"/>
  <c r="F18"/>
  <c r="I4" s="1"/>
  <c r="H4" s="1"/>
  <c r="G4"/>
  <c r="F4"/>
  <c r="G3" i="3" l="1"/>
  <c r="G12" i="9"/>
</calcChain>
</file>

<file path=xl/sharedStrings.xml><?xml version="1.0" encoding="utf-8"?>
<sst xmlns="http://schemas.openxmlformats.org/spreadsheetml/2006/main" count="850" uniqueCount="146">
  <si>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</si>
  <si>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</si>
  <si>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</si>
  <si>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01.01.2025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</si>
  <si>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</si>
  <si>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</si>
  <si>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</si>
  <si>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</si>
  <si>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</si>
  <si>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</si>
  <si>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</si>
  <si>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</si>
  <si>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</si>
  <si>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</si>
  <si>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</si>
  <si>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</si>
  <si>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</si>
  <si>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</si>
  <si>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</si>
  <si>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</si>
  <si>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</si>
  <si>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Тернопільській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</si>
  <si>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</si>
  <si>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</si>
  <si>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</si>
  <si>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</si>
  <si>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</si>
  <si>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</si>
  <si>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</si>
  <si>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</si>
  <si>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</si>
  <si>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</si>
  <si>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</si>
  <si>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</si>
  <si>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</si>
  <si>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</si>
  <si>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</si>
  <si>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</si>
  <si>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</si>
  <si>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</si>
  <si>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</si>
  <si>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</si>
  <si>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</si>
  <si>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</si>
  <si>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</si>
  <si>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</si>
  <si>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</si>
  <si>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</si>
  <si>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</si>
  <si>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</si>
  <si>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</si>
  <si>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</si>
  <si>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</si>
  <si>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</si>
  <si>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</si>
  <si>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</si>
  <si>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</si>
  <si>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</si>
  <si>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</si>
  <si>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</si>
  <si>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</si>
  <si>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</si>
  <si>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</si>
  <si>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</si>
  <si>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</si>
  <si>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</si>
  <si>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</si>
  <si>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</si>
  <si>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</si>
  <si>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</si>
  <si>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</si>
  <si>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</si>
  <si>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</si>
  <si>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</si>
  <si>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</si>
  <si>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</si>
  <si>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</si>
  <si>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</si>
  <si>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</si>
  <si>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</si>
  <si>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</si>
  <si>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</si>
  <si>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</si>
  <si>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</si>
  <si>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</si>
  <si>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</si>
  <si>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</si>
  <si>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</si>
  <si>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</si>
  <si>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</si>
  <si>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</si>
  <si>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</si>
  <si>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</si>
  <si>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</si>
  <si>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</si>
  <si>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</si>
  <si>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</si>
  <si>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</si>
  <si>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</si>
  <si>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</si>
  <si>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</si>
  <si>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</si>
  <si>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</si>
  <si>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</si>
  <si>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</si>
  <si>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</si>
  <si>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</si>
  <si>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</si>
  <si>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</si>
  <si>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</si>
  <si>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</si>
  <si>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ГУ ПФУ в Тернопільській області (Тернопільське ОУ)</t>
  </si>
  <si>
    <t>2</t>
  </si>
  <si>
    <t>ГУ ПФУ в Тернопільській області (Бережанське ОУ)</t>
  </si>
  <si>
    <t>3</t>
  </si>
  <si>
    <t>ГУ ПФУ в Тернопільській області (Бучацьке ОУ)</t>
  </si>
  <si>
    <t>4</t>
  </si>
  <si>
    <t>ГУ ПФУ в Тернопільській області (Козівське ОУ)</t>
  </si>
  <si>
    <t>5</t>
  </si>
  <si>
    <t>ГУ ПФУ в Тернопільській області (Лановецьке ОУ)</t>
  </si>
  <si>
    <t>6</t>
  </si>
  <si>
    <t>ГУ ПФУ в Тернопільській області (Кременецьке ОУ)</t>
  </si>
  <si>
    <t>7</t>
  </si>
  <si>
    <t>ГУ ПФУ в Тернопільській області (Теребовлянське ОУ)</t>
  </si>
  <si>
    <t>8</t>
  </si>
  <si>
    <t>ГУ ПФУ в Тернопільській області (Чортківське ОУ)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</si>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</sst>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>
  <fonts count="33">
    <font>
      <sz val="10"/>
      <name val="Times New Roman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  <font>
      <sz val="10"/>
      <color indexed="8"/>
      <name val="Tahom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6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74">
    <xf numFmtId="0" fontId="0" fillId="0" borderId="0" xfId="0"/>
    <xf numFmtId="0" fontId="21" fillId="0" borderId="0" xfId="0" applyFont="1"/>
    <xf numFmtId="0" fontId="26" fillId="0" borderId="0" xfId="0" applyFont="1" applyAlignment="1"/>
    <xf numFmtId="49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21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21" fillId="0" borderId="18" xfId="0" applyNumberFormat="1" applyFont="1" applyBorder="1" applyAlignment="1" applyProtection="1">
      <alignment horizontal="right" vertical="top" wrapText="1"/>
      <protection locked="0"/>
    </xf>
    <xf numFmtId="1" fontId="21" fillId="0" borderId="17" xfId="0" applyNumberFormat="1" applyFont="1" applyBorder="1" applyAlignment="1" applyProtection="1">
      <alignment horizontal="right" vertical="top" wrapText="1"/>
      <protection locked="0"/>
    </xf>
    <xf numFmtId="0" fontId="21" fillId="0" borderId="19" xfId="0" applyFont="1" applyBorder="1" applyAlignment="1" applyProtection="1">
      <alignment horizontal="center" wrapText="1"/>
      <protection locked="0"/>
    </xf>
    <xf numFmtId="1" fontId="21" fillId="0" borderId="17" xfId="0" applyNumberFormat="1" applyFont="1" applyBorder="1" applyAlignment="1" applyProtection="1">
      <alignment horizontal="left" vertical="top" wrapText="1"/>
      <protection locked="0"/>
    </xf>
    <xf numFmtId="0" fontId="27" fillId="0" borderId="0" xfId="0" applyFont="1"/>
    <xf numFmtId="49" fontId="27" fillId="0" borderId="0" xfId="0" applyNumberFormat="1" applyFont="1" applyAlignment="1">
      <alignment wrapText="1"/>
    </xf>
    <xf numFmtId="49" fontId="27" fillId="0" borderId="0" xfId="0" applyNumberFormat="1" applyFont="1" applyAlignment="1">
      <alignment horizontal="center"/>
    </xf>
    <xf numFmtId="3" fontId="27" fillId="0" borderId="0" xfId="0" applyNumberFormat="1" applyFont="1"/>
    <xf numFmtId="4" fontId="27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left" vertical="top" wrapText="1"/>
    </xf>
    <xf numFmtId="49" fontId="27" fillId="0" borderId="24" xfId="0" applyNumberFormat="1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top" wrapText="1"/>
    </xf>
    <xf numFmtId="3" fontId="27" fillId="0" borderId="25" xfId="0" applyNumberFormat="1" applyFont="1" applyBorder="1" applyAlignment="1">
      <alignment horizontal="center" vertical="top" wrapText="1"/>
    </xf>
    <xf numFmtId="4" fontId="27" fillId="0" borderId="26" xfId="0" applyNumberFormat="1" applyFont="1" applyBorder="1" applyAlignment="1">
      <alignment horizontal="center" vertical="top" wrapText="1"/>
    </xf>
    <xf numFmtId="4" fontId="27" fillId="0" borderId="25" xfId="0" applyNumberFormat="1" applyFont="1" applyBorder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1" fontId="27" fillId="0" borderId="0" xfId="0" applyNumberFormat="1" applyFont="1"/>
    <xf numFmtId="49" fontId="27" fillId="0" borderId="25" xfId="0" applyNumberFormat="1" applyFont="1" applyBorder="1" applyAlignment="1">
      <alignment horizontal="center" wrapText="1"/>
    </xf>
    <xf numFmtId="49" fontId="27" fillId="0" borderId="25" xfId="0" applyNumberFormat="1" applyFont="1" applyBorder="1" applyAlignment="1">
      <alignment horizontal="center"/>
    </xf>
    <xf numFmtId="1" fontId="27" fillId="0" borderId="25" xfId="0" applyNumberFormat="1" applyFont="1" applyBorder="1" applyAlignment="1">
      <alignment horizontal="center"/>
    </xf>
    <xf numFmtId="1" fontId="28" fillId="0" borderId="0" xfId="0" applyNumberFormat="1" applyFont="1"/>
    <xf numFmtId="49" fontId="27" fillId="0" borderId="25" xfId="0" applyNumberFormat="1" applyFont="1" applyBorder="1" applyAlignment="1">
      <alignment wrapText="1"/>
    </xf>
    <xf numFmtId="3" fontId="24" fillId="0" borderId="25" xfId="0" applyNumberFormat="1" applyFont="1" applyBorder="1" applyAlignment="1">
      <alignment horizontal="right"/>
    </xf>
    <xf numFmtId="4" fontId="24" fillId="0" borderId="25" xfId="0" applyNumberFormat="1" applyFont="1" applyBorder="1" applyAlignment="1">
      <alignment horizontal="right"/>
    </xf>
    <xf numFmtId="3" fontId="28" fillId="0" borderId="0" xfId="0" applyNumberFormat="1" applyFont="1"/>
    <xf numFmtId="4" fontId="28" fillId="0" borderId="0" xfId="0" applyNumberFormat="1" applyFont="1"/>
    <xf numFmtId="2" fontId="27" fillId="0" borderId="0" xfId="0" applyNumberFormat="1" applyFont="1"/>
    <xf numFmtId="49" fontId="24" fillId="0" borderId="25" xfId="0" applyNumberFormat="1" applyFont="1" applyBorder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4" fillId="0" borderId="0" xfId="0" applyFont="1"/>
    <xf numFmtId="49" fontId="27" fillId="0" borderId="27" xfId="0" applyNumberFormat="1" applyFont="1" applyBorder="1" applyAlignment="1">
      <alignment wrapText="1"/>
    </xf>
    <xf numFmtId="49" fontId="24" fillId="0" borderId="27" xfId="0" applyNumberFormat="1" applyFont="1" applyBorder="1" applyAlignment="1">
      <alignment horizontal="center"/>
    </xf>
    <xf numFmtId="3" fontId="24" fillId="0" borderId="27" xfId="0" applyNumberFormat="1" applyFont="1" applyBorder="1" applyAlignment="1">
      <alignment horizontal="right"/>
    </xf>
    <xf numFmtId="4" fontId="24" fillId="0" borderId="27" xfId="0" applyNumberFormat="1" applyFont="1" applyBorder="1" applyAlignment="1">
      <alignment horizontal="right"/>
    </xf>
    <xf numFmtId="0" fontId="24" fillId="0" borderId="0" xfId="0" applyFont="1" applyAlignment="1"/>
    <xf numFmtId="0" fontId="24" fillId="0" borderId="0" xfId="0" applyFont="1" applyBorder="1" applyAlignment="1">
      <alignment horizontal="left" vertical="center" wrapText="1"/>
    </xf>
    <xf numFmtId="3" fontId="24" fillId="0" borderId="0" xfId="0" applyNumberFormat="1" applyFont="1" applyBorder="1" applyAlignment="1">
      <alignment horizontal="left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4" fillId="0" borderId="25" xfId="0" applyFont="1" applyBorder="1"/>
    <xf numFmtId="1" fontId="24" fillId="0" borderId="25" xfId="0" applyNumberFormat="1" applyFont="1" applyBorder="1" applyAlignment="1">
      <alignment horizontal="right"/>
    </xf>
    <xf numFmtId="2" fontId="24" fillId="0" borderId="25" xfId="0" applyNumberFormat="1" applyFont="1" applyBorder="1" applyAlignment="1">
      <alignment horizontal="right"/>
    </xf>
    <xf numFmtId="3" fontId="24" fillId="0" borderId="0" xfId="0" applyNumberFormat="1" applyFont="1" applyBorder="1"/>
    <xf numFmtId="3" fontId="29" fillId="0" borderId="0" xfId="0" applyNumberFormat="1" applyFont="1"/>
    <xf numFmtId="4" fontId="29" fillId="0" borderId="0" xfId="0" applyNumberFormat="1" applyFont="1"/>
    <xf numFmtId="1" fontId="24" fillId="0" borderId="25" xfId="0" applyNumberFormat="1" applyFont="1" applyBorder="1"/>
    <xf numFmtId="0" fontId="0" fillId="0" borderId="0" xfId="0" applyFont="1"/>
    <xf numFmtId="0" fontId="30" fillId="0" borderId="0" xfId="0" applyFont="1"/>
    <xf numFmtId="4" fontId="24" fillId="0" borderId="25" xfId="0" applyNumberFormat="1" applyFont="1" applyBorder="1"/>
    <xf numFmtId="0" fontId="32" fillId="0" borderId="25" xfId="42" applyFont="1" applyFill="1" applyBorder="1" applyAlignment="1">
      <alignment horizontal="center" vertical="center" wrapText="1"/>
    </xf>
    <xf numFmtId="0" fontId="32" fillId="0" borderId="25" xfId="47" applyFont="1" applyFill="1" applyBorder="1" applyAlignment="1">
      <alignment horizontal="center" vertical="center" wrapText="1"/>
    </xf>
    <xf numFmtId="0" fontId="32" fillId="0" borderId="25" xfId="43" applyFont="1" applyFill="1" applyBorder="1" applyAlignment="1">
      <alignment horizontal="center" vertical="center" wrapText="1"/>
    </xf>
    <xf numFmtId="0" fontId="32" fillId="0" borderId="25" xfId="54" applyFont="1" applyFill="1" applyBorder="1" applyAlignment="1">
      <alignment horizontal="center" vertical="center" wrapText="1"/>
    </xf>
    <xf numFmtId="0" fontId="32" fillId="0" borderId="25" xfId="51" applyFont="1" applyFill="1" applyBorder="1" applyAlignment="1">
      <alignment horizontal="center" vertical="center" wrapText="1"/>
    </xf>
    <xf numFmtId="0" fontId="32" fillId="0" borderId="25" xfId="45" applyFont="1" applyFill="1" applyBorder="1" applyAlignment="1">
      <alignment horizontal="center" vertical="center" wrapText="1"/>
    </xf>
    <xf numFmtId="0" fontId="32" fillId="0" borderId="25" xfId="48" applyFont="1" applyFill="1" applyBorder="1" applyAlignment="1">
      <alignment horizontal="center" vertical="center" wrapText="1"/>
    </xf>
    <xf numFmtId="0" fontId="32" fillId="0" borderId="25" xfId="53" applyFont="1" applyFill="1" applyBorder="1" applyAlignment="1">
      <alignment horizontal="center" vertical="center" wrapText="1"/>
    </xf>
    <xf numFmtId="0" fontId="32" fillId="0" borderId="25" xfId="52" applyFont="1" applyFill="1" applyBorder="1" applyAlignment="1">
      <alignment horizontal="center" vertical="center" wrapText="1"/>
    </xf>
    <xf numFmtId="0" fontId="32" fillId="0" borderId="25" xfId="44" applyFont="1" applyFill="1" applyBorder="1" applyAlignment="1">
      <alignment horizontal="center" vertical="center" wrapText="1"/>
    </xf>
    <xf numFmtId="0" fontId="32" fillId="0" borderId="25" xfId="56" applyFont="1" applyFill="1" applyBorder="1" applyAlignment="1">
      <alignment horizontal="center" vertical="center" wrapText="1"/>
    </xf>
    <xf numFmtId="0" fontId="32" fillId="0" borderId="25" xfId="78" applyFont="1" applyFill="1" applyBorder="1" applyAlignment="1">
      <alignment horizontal="center" vertical="center" wrapText="1"/>
    </xf>
    <xf numFmtId="0" fontId="32" fillId="0" borderId="25" xfId="92" applyFont="1" applyFill="1" applyBorder="1" applyAlignment="1">
      <alignment horizontal="center" vertical="center" wrapText="1"/>
    </xf>
    <xf numFmtId="0" fontId="32" fillId="0" borderId="25" xfId="106" applyFont="1" applyFill="1" applyBorder="1" applyAlignment="1">
      <alignment horizontal="center" vertical="center" wrapText="1"/>
    </xf>
    <xf numFmtId="0" fontId="32" fillId="0" borderId="25" xfId="120" applyFont="1" applyFill="1" applyBorder="1" applyAlignment="1">
      <alignment horizontal="center" vertical="center" wrapText="1"/>
    </xf>
    <xf numFmtId="0" fontId="32" fillId="0" borderId="25" xfId="134" applyFont="1" applyFill="1" applyBorder="1" applyAlignment="1">
      <alignment horizontal="center" vertical="center" wrapText="1"/>
    </xf>
    <xf numFmtId="0" fontId="32" fillId="0" borderId="25" xfId="148" applyFont="1" applyFill="1" applyBorder="1" applyAlignment="1">
      <alignment horizontal="center" vertical="center" wrapText="1"/>
    </xf>
    <xf numFmtId="0" fontId="32" fillId="0" borderId="25" xfId="162" applyFont="1" applyFill="1" applyBorder="1" applyAlignment="1">
      <alignment horizontal="center" vertical="center" wrapText="1"/>
    </xf>
    <xf numFmtId="0" fontId="32" fillId="0" borderId="25" xfId="176" applyFont="1" applyFill="1" applyBorder="1" applyAlignment="1">
      <alignment horizontal="center" vertical="center" wrapText="1"/>
    </xf>
    <xf numFmtId="0" fontId="32" fillId="0" borderId="25" xfId="308" applyFont="1" applyFill="1" applyBorder="1" applyAlignment="1">
      <alignment horizontal="center" vertical="center" wrapText="1"/>
    </xf>
    <xf numFmtId="0" fontId="32" fillId="0" borderId="25" xfId="313" applyFont="1" applyFill="1" applyBorder="1" applyAlignment="1">
      <alignment horizontal="center" vertical="center" wrapText="1"/>
    </xf>
    <xf numFmtId="0" fontId="32" fillId="0" borderId="25" xfId="309" applyFont="1" applyFill="1" applyBorder="1" applyAlignment="1">
      <alignment horizontal="center" vertical="center" wrapText="1"/>
    </xf>
    <xf numFmtId="0" fontId="32" fillId="0" borderId="25" xfId="320" applyFont="1" applyFill="1" applyBorder="1" applyAlignment="1">
      <alignment horizontal="center" vertical="center" wrapText="1"/>
    </xf>
    <xf numFmtId="0" fontId="32" fillId="0" borderId="25" xfId="317" applyFont="1" applyFill="1" applyBorder="1" applyAlignment="1">
      <alignment horizontal="center" vertical="center" wrapText="1"/>
    </xf>
    <xf numFmtId="0" fontId="32" fillId="0" borderId="25" xfId="311" applyFont="1" applyFill="1" applyBorder="1" applyAlignment="1">
      <alignment horizontal="center" vertical="center" wrapText="1"/>
    </xf>
    <xf numFmtId="0" fontId="32" fillId="0" borderId="25" xfId="314" applyFont="1" applyFill="1" applyBorder="1" applyAlignment="1">
      <alignment horizontal="center" vertical="center" wrapText="1"/>
    </xf>
    <xf numFmtId="0" fontId="32" fillId="0" borderId="25" xfId="319" applyFont="1" applyFill="1" applyBorder="1" applyAlignment="1">
      <alignment horizontal="center" vertical="center" wrapText="1"/>
    </xf>
    <xf numFmtId="0" fontId="32" fillId="0" borderId="25" xfId="318" applyFont="1" applyFill="1" applyBorder="1" applyAlignment="1">
      <alignment horizontal="center" vertical="center" wrapText="1"/>
    </xf>
    <xf numFmtId="0" fontId="32" fillId="0" borderId="25" xfId="310" applyFont="1" applyFill="1" applyBorder="1" applyAlignment="1">
      <alignment horizontal="center" vertical="center" wrapText="1"/>
    </xf>
    <xf numFmtId="0" fontId="32" fillId="0" borderId="25" xfId="448" applyFont="1" applyFill="1" applyBorder="1" applyAlignment="1">
      <alignment horizontal="center" vertical="center" wrapText="1"/>
    </xf>
    <xf numFmtId="0" fontId="32" fillId="0" borderId="25" xfId="454" applyFont="1" applyFill="1" applyBorder="1" applyAlignment="1">
      <alignment horizontal="center" vertical="center" wrapText="1"/>
    </xf>
    <xf numFmtId="0" fontId="32" fillId="0" borderId="25" xfId="449" applyFont="1" applyFill="1" applyBorder="1" applyAlignment="1">
      <alignment horizontal="center" vertical="center" wrapText="1"/>
    </xf>
    <xf numFmtId="0" fontId="32" fillId="0" borderId="25" xfId="462" applyFont="1" applyFill="1" applyBorder="1" applyAlignment="1">
      <alignment horizontal="center" vertical="center" wrapText="1"/>
    </xf>
    <xf numFmtId="0" fontId="32" fillId="0" borderId="25" xfId="458" applyFont="1" applyFill="1" applyBorder="1" applyAlignment="1">
      <alignment horizontal="center" vertical="center" wrapText="1"/>
    </xf>
    <xf numFmtId="0" fontId="32" fillId="0" borderId="25" xfId="452" applyFont="1" applyFill="1" applyBorder="1" applyAlignment="1">
      <alignment horizontal="center" vertical="center" wrapText="1"/>
    </xf>
    <xf numFmtId="0" fontId="32" fillId="0" borderId="25" xfId="455" applyFont="1" applyFill="1" applyBorder="1" applyAlignment="1">
      <alignment horizontal="center" vertical="center" wrapText="1"/>
    </xf>
    <xf numFmtId="0" fontId="32" fillId="0" borderId="25" xfId="461" applyFont="1" applyFill="1" applyBorder="1" applyAlignment="1">
      <alignment horizontal="center" vertical="center" wrapText="1"/>
    </xf>
    <xf numFmtId="0" fontId="32" fillId="0" borderId="25" xfId="459" applyFont="1" applyFill="1" applyBorder="1" applyAlignment="1">
      <alignment horizontal="center" vertical="center" wrapText="1"/>
    </xf>
    <xf numFmtId="0" fontId="32" fillId="0" borderId="25" xfId="451" applyFont="1" applyFill="1" applyBorder="1" applyAlignment="1">
      <alignment horizontal="center" vertical="center" wrapText="1"/>
    </xf>
    <xf numFmtId="0" fontId="32" fillId="0" borderId="25" xfId="464" applyFont="1" applyFill="1" applyBorder="1" applyAlignment="1">
      <alignment horizontal="center" vertical="center" wrapText="1"/>
    </xf>
    <xf numFmtId="0" fontId="32" fillId="0" borderId="25" xfId="486" applyFont="1" applyFill="1" applyBorder="1" applyAlignment="1">
      <alignment horizontal="center" vertical="center" wrapText="1"/>
    </xf>
    <xf numFmtId="0" fontId="32" fillId="0" borderId="25" xfId="500" applyFont="1" applyFill="1" applyBorder="1" applyAlignment="1">
      <alignment horizontal="center" vertical="center" wrapText="1"/>
    </xf>
    <xf numFmtId="0" fontId="32" fillId="0" borderId="25" xfId="460" applyFont="1" applyFill="1" applyBorder="1" applyAlignment="1">
      <alignment horizontal="center" vertical="center" wrapText="1"/>
    </xf>
    <xf numFmtId="0" fontId="32" fillId="0" borderId="25" xfId="631" applyFont="1" applyFill="1" applyBorder="1" applyAlignment="1">
      <alignment horizontal="center" vertical="center" wrapText="1"/>
    </xf>
    <xf numFmtId="0" fontId="32" fillId="0" borderId="25" xfId="635" applyFont="1" applyFill="1" applyBorder="1" applyAlignment="1">
      <alignment horizontal="center" vertical="center" wrapText="1"/>
    </xf>
    <xf numFmtId="0" fontId="32" fillId="0" borderId="25" xfId="648" applyFont="1" applyFill="1" applyBorder="1" applyAlignment="1">
      <alignment horizontal="center" vertical="center" wrapText="1"/>
    </xf>
    <xf numFmtId="0" fontId="32" fillId="0" borderId="25" xfId="450" applyFont="1" applyFill="1" applyBorder="1" applyAlignment="1">
      <alignment horizontal="center" vertical="center" wrapText="1"/>
    </xf>
    <xf numFmtId="0" fontId="32" fillId="0" borderId="25" xfId="527" applyFont="1" applyFill="1" applyBorder="1" applyAlignment="1">
      <alignment horizontal="center" vertical="center" wrapText="1"/>
    </xf>
    <xf numFmtId="0" fontId="32" fillId="0" borderId="25" xfId="604" applyFont="1" applyFill="1" applyBorder="1" applyAlignment="1">
      <alignment horizontal="center" vertical="center" wrapText="1"/>
    </xf>
    <xf numFmtId="0" fontId="32" fillId="0" borderId="25" xfId="590" applyFont="1" applyFill="1" applyBorder="1" applyAlignment="1">
      <alignment horizontal="center" vertical="center" wrapText="1"/>
    </xf>
    <xf numFmtId="0" fontId="32" fillId="0" borderId="25" xfId="608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15" xfId="0" applyFont="1" applyBorder="1" applyAlignment="1">
      <alignment horizontal="left" vertical="top" wrapText="1" indent="1"/>
    </xf>
    <xf numFmtId="0" fontId="21" fillId="0" borderId="16" xfId="0" applyFont="1" applyBorder="1" applyAlignment="1">
      <alignment horizontal="left" vertical="top" wrapText="1" indent="1"/>
    </xf>
    <xf numFmtId="0" fontId="21" fillId="0" borderId="17" xfId="0" applyFont="1" applyBorder="1" applyAlignment="1">
      <alignment horizontal="left" vertical="top" wrapText="1" indent="1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left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1" fillId="0" borderId="11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 applyProtection="1">
      <alignment horizontal="center" vertical="top" wrapText="1"/>
      <protection locked="0"/>
    </xf>
    <xf numFmtId="0" fontId="21" fillId="0" borderId="18" xfId="0" applyFont="1" applyBorder="1" applyAlignment="1" applyProtection="1">
      <alignment horizontal="center" vertical="top" wrapText="1"/>
      <protection locked="0"/>
    </xf>
    <xf numFmtId="0" fontId="21" fillId="0" borderId="21" xfId="0" applyFont="1" applyBorder="1" applyAlignment="1" applyProtection="1">
      <alignment horizontal="center" vertical="top" wrapText="1"/>
      <protection locked="0"/>
    </xf>
    <xf numFmtId="0" fontId="21" fillId="0" borderId="23" xfId="0" applyFont="1" applyBorder="1" applyAlignment="1" applyProtection="1">
      <alignment horizontal="center" vertical="top" wrapText="1"/>
      <protection locked="0"/>
    </xf>
    <xf numFmtId="0" fontId="21" fillId="0" borderId="22" xfId="0" applyFont="1" applyBorder="1" applyAlignment="1" applyProtection="1">
      <alignment horizontal="center" vertical="top" wrapText="1"/>
      <protection locked="0"/>
    </xf>
    <xf numFmtId="0" fontId="21" fillId="0" borderId="14" xfId="0" applyFont="1" applyBorder="1" applyProtection="1">
      <protection locked="0"/>
    </xf>
    <xf numFmtId="0" fontId="22" fillId="0" borderId="21" xfId="0" applyFont="1" applyBorder="1" applyAlignment="1" applyProtection="1">
      <alignment vertical="top" wrapText="1"/>
      <protection locked="0"/>
    </xf>
    <xf numFmtId="0" fontId="22" fillId="0" borderId="23" xfId="0" applyFont="1" applyBorder="1" applyAlignment="1" applyProtection="1">
      <alignment vertical="top" wrapText="1"/>
      <protection locked="0"/>
    </xf>
    <xf numFmtId="0" fontId="22" fillId="0" borderId="22" xfId="0" applyFont="1" applyBorder="1" applyAlignment="1" applyProtection="1">
      <alignment vertical="top" wrapText="1"/>
      <protection locked="0"/>
    </xf>
    <xf numFmtId="0" fontId="23" fillId="0" borderId="21" xfId="0" applyFont="1" applyBorder="1" applyAlignment="1" applyProtection="1">
      <alignment vertical="top" wrapText="1"/>
      <protection locked="0"/>
    </xf>
    <xf numFmtId="0" fontId="23" fillId="0" borderId="23" xfId="0" applyFont="1" applyBorder="1" applyAlignment="1" applyProtection="1">
      <alignment vertical="top" wrapText="1"/>
      <protection locked="0"/>
    </xf>
    <xf numFmtId="0" fontId="23" fillId="0" borderId="22" xfId="0" applyFont="1" applyBorder="1" applyAlignment="1" applyProtection="1">
      <alignment vertical="top" wrapText="1"/>
      <protection locked="0"/>
    </xf>
    <xf numFmtId="0" fontId="21" fillId="0" borderId="21" xfId="0" applyFont="1" applyBorder="1" applyAlignment="1" applyProtection="1">
      <alignment vertical="top" wrapText="1"/>
      <protection locked="0"/>
    </xf>
    <xf numFmtId="0" fontId="21" fillId="0" borderId="23" xfId="0" applyFont="1" applyBorder="1" applyAlignment="1" applyProtection="1">
      <alignment vertical="top" wrapText="1"/>
      <protection locked="0"/>
    </xf>
    <xf numFmtId="0" fontId="21" fillId="0" borderId="22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4" fillId="0" borderId="2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4" fillId="0" borderId="29" xfId="0" applyFont="1" applyBorder="1" applyAlignment="1">
      <alignment horizontal="center" vertical="center" wrapText="1"/>
    </xf>
  </cellXfs>
  <cellStyles count="756">
    <cellStyle name="20% - Акцент1" xfId="19" builtinId="30" customBuiltin="1"/>
    <cellStyle name="20% - Акцент1 10" xfId="139"/>
    <cellStyle name="20% - Акцент1 11" xfId="153"/>
    <cellStyle name="20% - Акцент1 12" xfId="167"/>
    <cellStyle name="20% - Акцент1 13" xfId="181"/>
    <cellStyle name="20% - Акцент1 14" xfId="194"/>
    <cellStyle name="20% - Акцент1 15" xfId="207"/>
    <cellStyle name="20% - Акцент1 16" xfId="220"/>
    <cellStyle name="20% - Акцент1 17" xfId="233"/>
    <cellStyle name="20% - Акцент1 18" xfId="246"/>
    <cellStyle name="20% - Акцент1 19" xfId="259"/>
    <cellStyle name="20% - Акцент1 2" xfId="59"/>
    <cellStyle name="20% - Акцент1 20" xfId="271"/>
    <cellStyle name="20% - Акцент1 21" xfId="324"/>
    <cellStyle name="20% - Акцент1 22" xfId="331"/>
    <cellStyle name="20% - Акцент1 23" xfId="330"/>
    <cellStyle name="20% - Акцент1 24" xfId="334"/>
    <cellStyle name="20% - Акцент1 25" xfId="347"/>
    <cellStyle name="20% - Акцент1 26" xfId="360"/>
    <cellStyle name="20% - Акцент1 27" xfId="373"/>
    <cellStyle name="20% - Акцент1 28" xfId="386"/>
    <cellStyle name="20% - Акцент1 29" xfId="399"/>
    <cellStyle name="20% - Акцент1 3" xfId="66"/>
    <cellStyle name="20% - Акцент1 30" xfId="411"/>
    <cellStyle name="20% - Акцент1 31" xfId="467"/>
    <cellStyle name="20% - Акцент1 32" xfId="474"/>
    <cellStyle name="20% - Акцент1 33" xfId="473"/>
    <cellStyle name="20% - Акцент1 34" xfId="477"/>
    <cellStyle name="20% - Акцент1 35" xfId="491"/>
    <cellStyle name="20% - Акцент1 36" xfId="505"/>
    <cellStyle name="20% - Акцент1 37" xfId="518"/>
    <cellStyle name="20% - Акцент1 38" xfId="532"/>
    <cellStyle name="20% - Акцент1 39" xfId="545"/>
    <cellStyle name="20% - Акцент1 4" xfId="65"/>
    <cellStyle name="20% - Акцент1 40" xfId="558"/>
    <cellStyle name="20% - Акцент1 41" xfId="572"/>
    <cellStyle name="20% - Акцент1 42" xfId="585"/>
    <cellStyle name="20% - Акцент1 43" xfId="599"/>
    <cellStyle name="20% - Акцент1 44" xfId="627"/>
    <cellStyle name="20% - Акцент1 45" xfId="652"/>
    <cellStyle name="20% - Акцент1 46" xfId="614"/>
    <cellStyle name="20% - Акцент1 47" xfId="655"/>
    <cellStyle name="20% - Акцент1 48" xfId="668"/>
    <cellStyle name="20% - Акцент1 49" xfId="681"/>
    <cellStyle name="20% - Акцент1 5" xfId="69"/>
    <cellStyle name="20% - Акцент1 50" xfId="694"/>
    <cellStyle name="20% - Акцент1 51" xfId="707"/>
    <cellStyle name="20% - Акцент1 52" xfId="719"/>
    <cellStyle name="20% - Акцент1 6" xfId="83"/>
    <cellStyle name="20% - Акцент1 7" xfId="97"/>
    <cellStyle name="20% - Акцент1 8" xfId="111"/>
    <cellStyle name="20% - Акцент1 9" xfId="125"/>
    <cellStyle name="20% - Акцент2" xfId="23" builtinId="34" customBuiltin="1"/>
    <cellStyle name="20% - Акцент2 10" xfId="175"/>
    <cellStyle name="20% - Акцент2 11" xfId="189"/>
    <cellStyle name="20% - Акцент2 12" xfId="202"/>
    <cellStyle name="20% - Акцент2 13" xfId="215"/>
    <cellStyle name="20% - Акцент2 14" xfId="228"/>
    <cellStyle name="20% - Акцент2 15" xfId="241"/>
    <cellStyle name="20% - Акцент2 16" xfId="254"/>
    <cellStyle name="20% - Акцент2 17" xfId="266"/>
    <cellStyle name="20% - Акцент2 18" xfId="278"/>
    <cellStyle name="20% - Акцент2 19" xfId="288"/>
    <cellStyle name="20% - Акцент2 2" xfId="63"/>
    <cellStyle name="20% - Акцент2 20" xfId="298"/>
    <cellStyle name="20% - Акцент2 21" xfId="328"/>
    <cellStyle name="20% - Акцент2 22" xfId="342"/>
    <cellStyle name="20% - Акцент2 23" xfId="355"/>
    <cellStyle name="20% - Акцент2 24" xfId="368"/>
    <cellStyle name="20% - Акцент2 25" xfId="381"/>
    <cellStyle name="20% - Акцент2 26" xfId="394"/>
    <cellStyle name="20% - Акцент2 27" xfId="406"/>
    <cellStyle name="20% - Акцент2 28" xfId="418"/>
    <cellStyle name="20% - Акцент2 29" xfId="428"/>
    <cellStyle name="20% - Акцент2 3" xfId="77"/>
    <cellStyle name="20% - Акцент2 30" xfId="438"/>
    <cellStyle name="20% - Акцент2 31" xfId="471"/>
    <cellStyle name="20% - Акцент2 32" xfId="485"/>
    <cellStyle name="20% - Акцент2 33" xfId="499"/>
    <cellStyle name="20% - Акцент2 34" xfId="513"/>
    <cellStyle name="20% - Акцент2 35" xfId="526"/>
    <cellStyle name="20% - Акцент2 36" xfId="540"/>
    <cellStyle name="20% - Акцент2 37" xfId="553"/>
    <cellStyle name="20% - Акцент2 38" xfId="566"/>
    <cellStyle name="20% - Акцент2 39" xfId="580"/>
    <cellStyle name="20% - Акцент2 4" xfId="91"/>
    <cellStyle name="20% - Акцент2 40" xfId="593"/>
    <cellStyle name="20% - Акцент2 41" xfId="607"/>
    <cellStyle name="20% - Акцент2 42" xfId="620"/>
    <cellStyle name="20% - Акцент2 43" xfId="634"/>
    <cellStyle name="20% - Акцент2 44" xfId="640"/>
    <cellStyle name="20% - Акцент2 45" xfId="663"/>
    <cellStyle name="20% - Акцент2 46" xfId="676"/>
    <cellStyle name="20% - Акцент2 47" xfId="689"/>
    <cellStyle name="20% - Акцент2 48" xfId="702"/>
    <cellStyle name="20% - Акцент2 49" xfId="714"/>
    <cellStyle name="20% - Акцент2 5" xfId="105"/>
    <cellStyle name="20% - Акцент2 50" xfId="726"/>
    <cellStyle name="20% - Акцент2 51" xfId="736"/>
    <cellStyle name="20% - Акцент2 52" xfId="746"/>
    <cellStyle name="20% - Акцент2 6" xfId="119"/>
    <cellStyle name="20% - Акцент2 7" xfId="133"/>
    <cellStyle name="20% - Акцент2 8" xfId="147"/>
    <cellStyle name="20% - Акцент2 9" xfId="161"/>
    <cellStyle name="20% - Акцент3" xfId="27" builtinId="38" customBuiltin="1"/>
    <cellStyle name="20% - Акцент3 10" xfId="140"/>
    <cellStyle name="20% - Акцент3 11" xfId="154"/>
    <cellStyle name="20% - Акцент3 12" xfId="168"/>
    <cellStyle name="20% - Акцент3 13" xfId="182"/>
    <cellStyle name="20% - Акцент3 14" xfId="195"/>
    <cellStyle name="20% - Акцент3 15" xfId="208"/>
    <cellStyle name="20% - Акцент3 16" xfId="221"/>
    <cellStyle name="20% - Акцент3 17" xfId="234"/>
    <cellStyle name="20% - Акцент3 18" xfId="247"/>
    <cellStyle name="20% - Акцент3 19" xfId="260"/>
    <cellStyle name="20% - Акцент3 2" xfId="67"/>
    <cellStyle name="20% - Акцент3 20" xfId="272"/>
    <cellStyle name="20% - Акцент3 21" xfId="332"/>
    <cellStyle name="20% - Акцент3 22" xfId="326"/>
    <cellStyle name="20% - Акцент3 23" xfId="323"/>
    <cellStyle name="20% - Акцент3 24" xfId="335"/>
    <cellStyle name="20% - Акцент3 25" xfId="348"/>
    <cellStyle name="20% - Акцент3 26" xfId="361"/>
    <cellStyle name="20% - Акцент3 27" xfId="374"/>
    <cellStyle name="20% - Акцент3 28" xfId="387"/>
    <cellStyle name="20% - Акцент3 29" xfId="400"/>
    <cellStyle name="20% - Акцент3 3" xfId="61"/>
    <cellStyle name="20% - Акцент3 30" xfId="412"/>
    <cellStyle name="20% - Акцент3 31" xfId="475"/>
    <cellStyle name="20% - Акцент3 32" xfId="469"/>
    <cellStyle name="20% - Акцент3 33" xfId="466"/>
    <cellStyle name="20% - Акцент3 34" xfId="478"/>
    <cellStyle name="20% - Акцент3 35" xfId="492"/>
    <cellStyle name="20% - Акцент3 36" xfId="506"/>
    <cellStyle name="20% - Акцент3 37" xfId="519"/>
    <cellStyle name="20% - Акцент3 38" xfId="533"/>
    <cellStyle name="20% - Акцент3 39" xfId="546"/>
    <cellStyle name="20% - Акцент3 4" xfId="58"/>
    <cellStyle name="20% - Акцент3 40" xfId="559"/>
    <cellStyle name="20% - Акцент3 41" xfId="573"/>
    <cellStyle name="20% - Акцент3 42" xfId="586"/>
    <cellStyle name="20% - Акцент3 43" xfId="600"/>
    <cellStyle name="20% - Акцент3 44" xfId="653"/>
    <cellStyle name="20% - Акцент3 45" xfId="647"/>
    <cellStyle name="20% - Акцент3 46" xfId="638"/>
    <cellStyle name="20% - Акцент3 47" xfId="656"/>
    <cellStyle name="20% - Акцент3 48" xfId="669"/>
    <cellStyle name="20% - Акцент3 49" xfId="682"/>
    <cellStyle name="20% - Акцент3 5" xfId="70"/>
    <cellStyle name="20% - Акцент3 50" xfId="695"/>
    <cellStyle name="20% - Акцент3 51" xfId="708"/>
    <cellStyle name="20% - Акцент3 52" xfId="720"/>
    <cellStyle name="20% - Акцент3 6" xfId="84"/>
    <cellStyle name="20% - Акцент3 7" xfId="98"/>
    <cellStyle name="20% - Акцент3 8" xfId="112"/>
    <cellStyle name="20% - Акцент3 9" xfId="126"/>
    <cellStyle name="20% - Акцент4" xfId="31" builtinId="42" customBuiltin="1"/>
    <cellStyle name="20% - Акцент4 10" xfId="183"/>
    <cellStyle name="20% - Акцент4 11" xfId="196"/>
    <cellStyle name="20% - Акцент4 12" xfId="209"/>
    <cellStyle name="20% - Акцент4 13" xfId="222"/>
    <cellStyle name="20% - Акцент4 14" xfId="235"/>
    <cellStyle name="20% - Акцент4 15" xfId="248"/>
    <cellStyle name="20% - Акцент4 16" xfId="261"/>
    <cellStyle name="20% - Акцент4 17" xfId="273"/>
    <cellStyle name="20% - Акцент4 18" xfId="283"/>
    <cellStyle name="20% - Акцент4 19" xfId="293"/>
    <cellStyle name="20% - Акцент4 2" xfId="71"/>
    <cellStyle name="20% - Акцент4 20" xfId="302"/>
    <cellStyle name="20% - Акцент4 21" xfId="336"/>
    <cellStyle name="20% - Акцент4 22" xfId="349"/>
    <cellStyle name="20% - Акцент4 23" xfId="362"/>
    <cellStyle name="20% - Акцент4 24" xfId="375"/>
    <cellStyle name="20% - Акцент4 25" xfId="388"/>
    <cellStyle name="20% - Акцент4 26" xfId="401"/>
    <cellStyle name="20% - Акцент4 27" xfId="413"/>
    <cellStyle name="20% - Акцент4 28" xfId="423"/>
    <cellStyle name="20% - Акцент4 29" xfId="433"/>
    <cellStyle name="20% - Акцент4 3" xfId="85"/>
    <cellStyle name="20% - Акцент4 30" xfId="442"/>
    <cellStyle name="20% - Акцент4 31" xfId="479"/>
    <cellStyle name="20% - Акцент4 32" xfId="493"/>
    <cellStyle name="20% - Акцент4 33" xfId="507"/>
    <cellStyle name="20% - Акцент4 34" xfId="520"/>
    <cellStyle name="20% - Акцент4 35" xfId="534"/>
    <cellStyle name="20% - Акцент4 36" xfId="547"/>
    <cellStyle name="20% - Акцент4 37" xfId="560"/>
    <cellStyle name="20% - Акцент4 38" xfId="574"/>
    <cellStyle name="20% - Акцент4 39" xfId="587"/>
    <cellStyle name="20% - Акцент4 4" xfId="99"/>
    <cellStyle name="20% - Акцент4 40" xfId="601"/>
    <cellStyle name="20% - Акцент4 41" xfId="615"/>
    <cellStyle name="20% - Акцент4 42" xfId="628"/>
    <cellStyle name="20% - Акцент4 43" xfId="641"/>
    <cellStyle name="20% - Акцент4 44" xfId="657"/>
    <cellStyle name="20% - Акцент4 45" xfId="670"/>
    <cellStyle name="20% - Акцент4 46" xfId="683"/>
    <cellStyle name="20% - Акцент4 47" xfId="696"/>
    <cellStyle name="20% - Акцент4 48" xfId="709"/>
    <cellStyle name="20% - Акцент4 49" xfId="721"/>
    <cellStyle name="20% - Акцент4 5" xfId="113"/>
    <cellStyle name="20% - Акцент4 50" xfId="731"/>
    <cellStyle name="20% - Акцент4 51" xfId="741"/>
    <cellStyle name="20% - Акцент4 52" xfId="750"/>
    <cellStyle name="20% - Акцент4 6" xfId="127"/>
    <cellStyle name="20% - Акцент4 7" xfId="141"/>
    <cellStyle name="20% - Акцент4 8" xfId="155"/>
    <cellStyle name="20% - Акцент4 9" xfId="169"/>
    <cellStyle name="20% - Акцент5" xfId="35" builtinId="46" customBuiltin="1"/>
    <cellStyle name="20% - Акцент5 10" xfId="187"/>
    <cellStyle name="20% - Акцент5 11" xfId="200"/>
    <cellStyle name="20% - Акцент5 12" xfId="213"/>
    <cellStyle name="20% - Акцент5 13" xfId="226"/>
    <cellStyle name="20% - Акцент5 14" xfId="239"/>
    <cellStyle name="20% - Акцент5 15" xfId="252"/>
    <cellStyle name="20% - Акцент5 16" xfId="264"/>
    <cellStyle name="20% - Акцент5 17" xfId="276"/>
    <cellStyle name="20% - Акцент5 18" xfId="286"/>
    <cellStyle name="20% - Акцент5 19" xfId="296"/>
    <cellStyle name="20% - Акцент5 2" xfId="75"/>
    <cellStyle name="20% - Акцент5 20" xfId="304"/>
    <cellStyle name="20% - Акцент5 21" xfId="340"/>
    <cellStyle name="20% - Акцент5 22" xfId="353"/>
    <cellStyle name="20% - Акцент5 23" xfId="366"/>
    <cellStyle name="20% - Акцент5 24" xfId="379"/>
    <cellStyle name="20% - Акцент5 25" xfId="392"/>
    <cellStyle name="20% - Акцент5 26" xfId="404"/>
    <cellStyle name="20% - Акцент5 27" xfId="416"/>
    <cellStyle name="20% - Акцент5 28" xfId="426"/>
    <cellStyle name="20% - Акцент5 29" xfId="436"/>
    <cellStyle name="20% - Акцент5 3" xfId="89"/>
    <cellStyle name="20% - Акцент5 30" xfId="444"/>
    <cellStyle name="20% - Акцент5 31" xfId="483"/>
    <cellStyle name="20% - Акцент5 32" xfId="497"/>
    <cellStyle name="20% - Акцент5 33" xfId="511"/>
    <cellStyle name="20% - Акцент5 34" xfId="524"/>
    <cellStyle name="20% - Акцент5 35" xfId="538"/>
    <cellStyle name="20% - Акцент5 36" xfId="551"/>
    <cellStyle name="20% - Акцент5 37" xfId="564"/>
    <cellStyle name="20% - Акцент5 38" xfId="578"/>
    <cellStyle name="20% - Акцент5 39" xfId="591"/>
    <cellStyle name="20% - Акцент5 4" xfId="103"/>
    <cellStyle name="20% - Акцент5 40" xfId="605"/>
    <cellStyle name="20% - Акцент5 41" xfId="618"/>
    <cellStyle name="20% - Акцент5 42" xfId="632"/>
    <cellStyle name="20% - Акцент5 43" xfId="645"/>
    <cellStyle name="20% - Акцент5 44" xfId="661"/>
    <cellStyle name="20% - Акцент5 45" xfId="674"/>
    <cellStyle name="20% - Акцент5 46" xfId="687"/>
    <cellStyle name="20% - Акцент5 47" xfId="700"/>
    <cellStyle name="20% - Акцент5 48" xfId="712"/>
    <cellStyle name="20% - Акцент5 49" xfId="724"/>
    <cellStyle name="20% - Акцент5 5" xfId="117"/>
    <cellStyle name="20% - Акцент5 50" xfId="734"/>
    <cellStyle name="20% - Акцент5 51" xfId="744"/>
    <cellStyle name="20% - Акцент5 52" xfId="752"/>
    <cellStyle name="20% - Акцент5 6" xfId="131"/>
    <cellStyle name="20% - Акцент5 7" xfId="145"/>
    <cellStyle name="20% - Акцент5 8" xfId="159"/>
    <cellStyle name="20% - Акцент5 9" xfId="173"/>
    <cellStyle name="20% - Акцент6" xfId="39" builtinId="50" customBuiltin="1"/>
    <cellStyle name="20% - Акцент6 10" xfId="190"/>
    <cellStyle name="20% - Акцент6 11" xfId="203"/>
    <cellStyle name="20% - Акцент6 12" xfId="216"/>
    <cellStyle name="20% - Акцент6 13" xfId="229"/>
    <cellStyle name="20% - Акцент6 14" xfId="242"/>
    <cellStyle name="20% - Акцент6 15" xfId="255"/>
    <cellStyle name="20% - Акцент6 16" xfId="267"/>
    <cellStyle name="20% - Акцент6 17" xfId="279"/>
    <cellStyle name="20% - Акцент6 18" xfId="289"/>
    <cellStyle name="20% - Акцент6 19" xfId="299"/>
    <cellStyle name="20% - Акцент6 2" xfId="79"/>
    <cellStyle name="20% - Акцент6 20" xfId="306"/>
    <cellStyle name="20% - Акцент6 21" xfId="343"/>
    <cellStyle name="20% - Акцент6 22" xfId="356"/>
    <cellStyle name="20% - Акцент6 23" xfId="369"/>
    <cellStyle name="20% - Акцент6 24" xfId="382"/>
    <cellStyle name="20% - Акцент6 25" xfId="395"/>
    <cellStyle name="20% - Акцент6 26" xfId="407"/>
    <cellStyle name="20% - Акцент6 27" xfId="419"/>
    <cellStyle name="20% - Акцент6 28" xfId="429"/>
    <cellStyle name="20% - Акцент6 29" xfId="439"/>
    <cellStyle name="20% - Акцент6 3" xfId="93"/>
    <cellStyle name="20% - Акцент6 30" xfId="446"/>
    <cellStyle name="20% - Акцент6 31" xfId="487"/>
    <cellStyle name="20% - Акцент6 32" xfId="501"/>
    <cellStyle name="20% - Акцент6 33" xfId="514"/>
    <cellStyle name="20% - Акцент6 34" xfId="528"/>
    <cellStyle name="20% - Акцент6 35" xfId="541"/>
    <cellStyle name="20% - Акцент6 36" xfId="554"/>
    <cellStyle name="20% - Акцент6 37" xfId="568"/>
    <cellStyle name="20% - Акцент6 38" xfId="581"/>
    <cellStyle name="20% - Акцент6 39" xfId="595"/>
    <cellStyle name="20% - Акцент6 4" xfId="107"/>
    <cellStyle name="20% - Акцент6 40" xfId="609"/>
    <cellStyle name="20% - Акцент6 41" xfId="622"/>
    <cellStyle name="20% - Акцент6 42" xfId="636"/>
    <cellStyle name="20% - Акцент6 43" xfId="649"/>
    <cellStyle name="20% - Акцент6 44" xfId="664"/>
    <cellStyle name="20% - Акцент6 45" xfId="677"/>
    <cellStyle name="20% - Акцент6 46" xfId="690"/>
    <cellStyle name="20% - Акцент6 47" xfId="703"/>
    <cellStyle name="20% - Акцент6 48" xfId="715"/>
    <cellStyle name="20% - Акцент6 49" xfId="727"/>
    <cellStyle name="20% - Акцент6 5" xfId="121"/>
    <cellStyle name="20% - Акцент6 50" xfId="737"/>
    <cellStyle name="20% - Акцент6 51" xfId="747"/>
    <cellStyle name="20% - Акцент6 52" xfId="754"/>
    <cellStyle name="20% - Акцент6 6" xfId="135"/>
    <cellStyle name="20% - Акцент6 7" xfId="149"/>
    <cellStyle name="20% - Акцент6 8" xfId="163"/>
    <cellStyle name="20% - Акцент6 9" xfId="177"/>
    <cellStyle name="40% - Акцент1" xfId="20" builtinId="31" customBuiltin="1"/>
    <cellStyle name="40% - Акцент1 10" xfId="165"/>
    <cellStyle name="40% - Акцент1 11" xfId="179"/>
    <cellStyle name="40% - Акцент1 12" xfId="192"/>
    <cellStyle name="40% - Акцент1 13" xfId="205"/>
    <cellStyle name="40% - Акцент1 14" xfId="218"/>
    <cellStyle name="40% - Акцент1 15" xfId="231"/>
    <cellStyle name="40% - Акцент1 16" xfId="244"/>
    <cellStyle name="40% - Акцент1 17" xfId="257"/>
    <cellStyle name="40% - Акцент1 18" xfId="269"/>
    <cellStyle name="40% - Акцент1 19" xfId="281"/>
    <cellStyle name="40% - Акцент1 2" xfId="60"/>
    <cellStyle name="40% - Акцент1 20" xfId="291"/>
    <cellStyle name="40% - Акцент1 21" xfId="325"/>
    <cellStyle name="40% - Акцент1 22" xfId="327"/>
    <cellStyle name="40% - Акцент1 23" xfId="345"/>
    <cellStyle name="40% - Акцент1 24" xfId="358"/>
    <cellStyle name="40% - Акцент1 25" xfId="371"/>
    <cellStyle name="40% - Акцент1 26" xfId="384"/>
    <cellStyle name="40% - Акцент1 27" xfId="397"/>
    <cellStyle name="40% - Акцент1 28" xfId="409"/>
    <cellStyle name="40% - Акцент1 29" xfId="421"/>
    <cellStyle name="40% - Акцент1 3" xfId="62"/>
    <cellStyle name="40% - Акцент1 30" xfId="431"/>
    <cellStyle name="40% - Акцент1 31" xfId="468"/>
    <cellStyle name="40% - Акцент1 32" xfId="470"/>
    <cellStyle name="40% - Акцент1 33" xfId="489"/>
    <cellStyle name="40% - Акцент1 34" xfId="503"/>
    <cellStyle name="40% - Акцент1 35" xfId="516"/>
    <cellStyle name="40% - Акцент1 36" xfId="530"/>
    <cellStyle name="40% - Акцент1 37" xfId="543"/>
    <cellStyle name="40% - Акцент1 38" xfId="556"/>
    <cellStyle name="40% - Акцент1 39" xfId="570"/>
    <cellStyle name="40% - Акцент1 4" xfId="81"/>
    <cellStyle name="40% - Акцент1 40" xfId="583"/>
    <cellStyle name="40% - Акцент1 41" xfId="597"/>
    <cellStyle name="40% - Акцент1 42" xfId="611"/>
    <cellStyle name="40% - Акцент1 43" xfId="624"/>
    <cellStyle name="40% - Акцент1 44" xfId="651"/>
    <cellStyle name="40% - Акцент1 45" xfId="643"/>
    <cellStyle name="40% - Акцент1 46" xfId="666"/>
    <cellStyle name="40% - Акцент1 47" xfId="679"/>
    <cellStyle name="40% - Акцент1 48" xfId="692"/>
    <cellStyle name="40% - Акцент1 49" xfId="705"/>
    <cellStyle name="40% - Акцент1 5" xfId="95"/>
    <cellStyle name="40% - Акцент1 50" xfId="717"/>
    <cellStyle name="40% - Акцент1 51" xfId="729"/>
    <cellStyle name="40% - Акцент1 52" xfId="739"/>
    <cellStyle name="40% - Акцент1 6" xfId="109"/>
    <cellStyle name="40% - Акцент1 7" xfId="123"/>
    <cellStyle name="40% - Акцент1 8" xfId="137"/>
    <cellStyle name="40% - Акцент1 9" xfId="151"/>
    <cellStyle name="40% - Акцент2" xfId="24" builtinId="35" customBuiltin="1"/>
    <cellStyle name="40% - Акцент2 10" xfId="171"/>
    <cellStyle name="40% - Акцент2 11" xfId="185"/>
    <cellStyle name="40% - Акцент2 12" xfId="198"/>
    <cellStyle name="40% - Акцент2 13" xfId="211"/>
    <cellStyle name="40% - Акцент2 14" xfId="224"/>
    <cellStyle name="40% - Акцент2 15" xfId="237"/>
    <cellStyle name="40% - Акцент2 16" xfId="250"/>
    <cellStyle name="40% - Акцент2 17" xfId="263"/>
    <cellStyle name="40% - Акцент2 18" xfId="275"/>
    <cellStyle name="40% - Акцент2 19" xfId="285"/>
    <cellStyle name="40% - Акцент2 2" xfId="64"/>
    <cellStyle name="40% - Акцент2 20" xfId="295"/>
    <cellStyle name="40% - Акцент2 21" xfId="329"/>
    <cellStyle name="40% - Акцент2 22" xfId="338"/>
    <cellStyle name="40% - Акцент2 23" xfId="351"/>
    <cellStyle name="40% - Акцент2 24" xfId="364"/>
    <cellStyle name="40% - Акцент2 25" xfId="377"/>
    <cellStyle name="40% - Акцент2 26" xfId="390"/>
    <cellStyle name="40% - Акцент2 27" xfId="403"/>
    <cellStyle name="40% - Акцент2 28" xfId="415"/>
    <cellStyle name="40% - Акцент2 29" xfId="425"/>
    <cellStyle name="40% - Акцент2 3" xfId="73"/>
    <cellStyle name="40% - Акцент2 30" xfId="435"/>
    <cellStyle name="40% - Акцент2 31" xfId="472"/>
    <cellStyle name="40% - Акцент2 32" xfId="481"/>
    <cellStyle name="40% - Акцент2 33" xfId="495"/>
    <cellStyle name="40% - Акцент2 34" xfId="509"/>
    <cellStyle name="40% - Акцент2 35" xfId="522"/>
    <cellStyle name="40% - Акцент2 36" xfId="536"/>
    <cellStyle name="40% - Акцент2 37" xfId="549"/>
    <cellStyle name="40% - Акцент2 38" xfId="562"/>
    <cellStyle name="40% - Акцент2 39" xfId="576"/>
    <cellStyle name="40% - Акцент2 4" xfId="87"/>
    <cellStyle name="40% - Акцент2 40" xfId="589"/>
    <cellStyle name="40% - Акцент2 41" xfId="603"/>
    <cellStyle name="40% - Акцент2 42" xfId="617"/>
    <cellStyle name="40% - Акцент2 43" xfId="630"/>
    <cellStyle name="40% - Акцент2 44" xfId="626"/>
    <cellStyle name="40% - Акцент2 45" xfId="659"/>
    <cellStyle name="40% - Акцент2 46" xfId="672"/>
    <cellStyle name="40% - Акцент2 47" xfId="685"/>
    <cellStyle name="40% - Акцент2 48" xfId="698"/>
    <cellStyle name="40% - Акцент2 49" xfId="711"/>
    <cellStyle name="40% - Акцент2 5" xfId="101"/>
    <cellStyle name="40% - Акцент2 50" xfId="723"/>
    <cellStyle name="40% - Акцент2 51" xfId="733"/>
    <cellStyle name="40% - Акцент2 52" xfId="743"/>
    <cellStyle name="40% - Акцент2 6" xfId="115"/>
    <cellStyle name="40% - Акцент2 7" xfId="129"/>
    <cellStyle name="40% - Акцент2 8" xfId="143"/>
    <cellStyle name="40% - Акцент2 9" xfId="157"/>
    <cellStyle name="40% - Акцент3" xfId="28" builtinId="39" customBuiltin="1"/>
    <cellStyle name="40% - Акцент3 10" xfId="180"/>
    <cellStyle name="40% - Акцент3 11" xfId="193"/>
    <cellStyle name="40% - Акцент3 12" xfId="206"/>
    <cellStyle name="40% - Акцент3 13" xfId="219"/>
    <cellStyle name="40% - Акцент3 14" xfId="232"/>
    <cellStyle name="40% - Акцент3 15" xfId="245"/>
    <cellStyle name="40% - Акцент3 16" xfId="258"/>
    <cellStyle name="40% - Акцент3 17" xfId="270"/>
    <cellStyle name="40% - Акцент3 18" xfId="282"/>
    <cellStyle name="40% - Акцент3 19" xfId="292"/>
    <cellStyle name="40% - Акцент3 2" xfId="68"/>
    <cellStyle name="40% - Акцент3 20" xfId="301"/>
    <cellStyle name="40% - Акцент3 21" xfId="333"/>
    <cellStyle name="40% - Акцент3 22" xfId="346"/>
    <cellStyle name="40% - Акцент3 23" xfId="359"/>
    <cellStyle name="40% - Акцент3 24" xfId="372"/>
    <cellStyle name="40% - Акцент3 25" xfId="385"/>
    <cellStyle name="40% - Акцент3 26" xfId="398"/>
    <cellStyle name="40% - Акцент3 27" xfId="410"/>
    <cellStyle name="40% - Акцент3 28" xfId="422"/>
    <cellStyle name="40% - Акцент3 29" xfId="432"/>
    <cellStyle name="40% - Акцент3 3" xfId="82"/>
    <cellStyle name="40% - Акцент3 30" xfId="441"/>
    <cellStyle name="40% - Акцент3 31" xfId="476"/>
    <cellStyle name="40% - Акцент3 32" xfId="490"/>
    <cellStyle name="40% - Акцент3 33" xfId="504"/>
    <cellStyle name="40% - Акцент3 34" xfId="517"/>
    <cellStyle name="40% - Акцент3 35" xfId="531"/>
    <cellStyle name="40% - Акцент3 36" xfId="544"/>
    <cellStyle name="40% - Акцент3 37" xfId="557"/>
    <cellStyle name="40% - Акцент3 38" xfId="571"/>
    <cellStyle name="40% - Акцент3 39" xfId="584"/>
    <cellStyle name="40% - Акцент3 4" xfId="96"/>
    <cellStyle name="40% - Акцент3 40" xfId="598"/>
    <cellStyle name="40% - Акцент3 41" xfId="612"/>
    <cellStyle name="40% - Акцент3 42" xfId="625"/>
    <cellStyle name="40% - Акцент3 43" xfId="639"/>
    <cellStyle name="40% - Акцент3 44" xfId="654"/>
    <cellStyle name="40% - Акцент3 45" xfId="667"/>
    <cellStyle name="40% - Акцент3 46" xfId="680"/>
    <cellStyle name="40% - Акцент3 47" xfId="693"/>
    <cellStyle name="40% - Акцент3 48" xfId="706"/>
    <cellStyle name="40% - Акцент3 49" xfId="718"/>
    <cellStyle name="40% - Акцент3 5" xfId="110"/>
    <cellStyle name="40% - Акцент3 50" xfId="730"/>
    <cellStyle name="40% - Акцент3 51" xfId="740"/>
    <cellStyle name="40% - Акцент3 52" xfId="749"/>
    <cellStyle name="40% - Акцент3 6" xfId="124"/>
    <cellStyle name="40% - Акцент3 7" xfId="138"/>
    <cellStyle name="40% - Акцент3 8" xfId="152"/>
    <cellStyle name="40% - Акцент3 9" xfId="166"/>
    <cellStyle name="40% - Акцент4" xfId="32" builtinId="43" customBuiltin="1"/>
    <cellStyle name="40% - Акцент4 10" xfId="184"/>
    <cellStyle name="40% - Акцент4 11" xfId="197"/>
    <cellStyle name="40% - Акцент4 12" xfId="210"/>
    <cellStyle name="40% - Акцент4 13" xfId="223"/>
    <cellStyle name="40% - Акцент4 14" xfId="236"/>
    <cellStyle name="40% - Акцент4 15" xfId="249"/>
    <cellStyle name="40% - Акцент4 16" xfId="262"/>
    <cellStyle name="40% - Акцент4 17" xfId="274"/>
    <cellStyle name="40% - Акцент4 18" xfId="284"/>
    <cellStyle name="40% - Акцент4 19" xfId="294"/>
    <cellStyle name="40% - Акцент4 2" xfId="72"/>
    <cellStyle name="40% - Акцент4 20" xfId="303"/>
    <cellStyle name="40% - Акцент4 21" xfId="337"/>
    <cellStyle name="40% - Акцент4 22" xfId="350"/>
    <cellStyle name="40% - Акцент4 23" xfId="363"/>
    <cellStyle name="40% - Акцент4 24" xfId="376"/>
    <cellStyle name="40% - Акцент4 25" xfId="389"/>
    <cellStyle name="40% - Акцент4 26" xfId="402"/>
    <cellStyle name="40% - Акцент4 27" xfId="414"/>
    <cellStyle name="40% - Акцент4 28" xfId="424"/>
    <cellStyle name="40% - Акцент4 29" xfId="434"/>
    <cellStyle name="40% - Акцент4 3" xfId="86"/>
    <cellStyle name="40% - Акцент4 30" xfId="443"/>
    <cellStyle name="40% - Акцент4 31" xfId="480"/>
    <cellStyle name="40% - Акцент4 32" xfId="494"/>
    <cellStyle name="40% - Акцент4 33" xfId="508"/>
    <cellStyle name="40% - Акцент4 34" xfId="521"/>
    <cellStyle name="40% - Акцент4 35" xfId="535"/>
    <cellStyle name="40% - Акцент4 36" xfId="548"/>
    <cellStyle name="40% - Акцент4 37" xfId="561"/>
    <cellStyle name="40% - Акцент4 38" xfId="575"/>
    <cellStyle name="40% - Акцент4 39" xfId="588"/>
    <cellStyle name="40% - Акцент4 4" xfId="100"/>
    <cellStyle name="40% - Акцент4 40" xfId="602"/>
    <cellStyle name="40% - Акцент4 41" xfId="616"/>
    <cellStyle name="40% - Акцент4 42" xfId="629"/>
    <cellStyle name="40% - Акцент4 43" xfId="642"/>
    <cellStyle name="40% - Акцент4 44" xfId="658"/>
    <cellStyle name="40% - Акцент4 45" xfId="671"/>
    <cellStyle name="40% - Акцент4 46" xfId="684"/>
    <cellStyle name="40% - Акцент4 47" xfId="697"/>
    <cellStyle name="40% - Акцент4 48" xfId="710"/>
    <cellStyle name="40% - Акцент4 49" xfId="722"/>
    <cellStyle name="40% - Акцент4 5" xfId="114"/>
    <cellStyle name="40% - Акцент4 50" xfId="732"/>
    <cellStyle name="40% - Акцент4 51" xfId="742"/>
    <cellStyle name="40% - Акцент4 52" xfId="751"/>
    <cellStyle name="40% - Акцент4 6" xfId="128"/>
    <cellStyle name="40% - Акцент4 7" xfId="142"/>
    <cellStyle name="40% - Акцент4 8" xfId="156"/>
    <cellStyle name="40% - Акцент4 9" xfId="170"/>
    <cellStyle name="40% - Акцент5" xfId="36" builtinId="47" customBuiltin="1"/>
    <cellStyle name="40% - Акцент5 10" xfId="188"/>
    <cellStyle name="40% - Акцент5 11" xfId="201"/>
    <cellStyle name="40% - Акцент5 12" xfId="214"/>
    <cellStyle name="40% - Акцент5 13" xfId="227"/>
    <cellStyle name="40% - Акцент5 14" xfId="240"/>
    <cellStyle name="40% - Акцент5 15" xfId="253"/>
    <cellStyle name="40% - Акцент5 16" xfId="265"/>
    <cellStyle name="40% - Акцент5 17" xfId="277"/>
    <cellStyle name="40% - Акцент5 18" xfId="287"/>
    <cellStyle name="40% - Акцент5 19" xfId="297"/>
    <cellStyle name="40% - Акцент5 2" xfId="76"/>
    <cellStyle name="40% - Акцент5 20" xfId="305"/>
    <cellStyle name="40% - Акцент5 21" xfId="341"/>
    <cellStyle name="40% - Акцент5 22" xfId="354"/>
    <cellStyle name="40% - Акцент5 23" xfId="367"/>
    <cellStyle name="40% - Акцент5 24" xfId="380"/>
    <cellStyle name="40% - Акцент5 25" xfId="393"/>
    <cellStyle name="40% - Акцент5 26" xfId="405"/>
    <cellStyle name="40% - Акцент5 27" xfId="417"/>
    <cellStyle name="40% - Акцент5 28" xfId="427"/>
    <cellStyle name="40% - Акцент5 29" xfId="437"/>
    <cellStyle name="40% - Акцент5 3" xfId="90"/>
    <cellStyle name="40% - Акцент5 30" xfId="445"/>
    <cellStyle name="40% - Акцент5 31" xfId="484"/>
    <cellStyle name="40% - Акцент5 32" xfId="498"/>
    <cellStyle name="40% - Акцент5 33" xfId="512"/>
    <cellStyle name="40% - Акцент5 34" xfId="525"/>
    <cellStyle name="40% - Акцент5 35" xfId="539"/>
    <cellStyle name="40% - Акцент5 36" xfId="552"/>
    <cellStyle name="40% - Акцент5 37" xfId="565"/>
    <cellStyle name="40% - Акцент5 38" xfId="579"/>
    <cellStyle name="40% - Акцент5 39" xfId="592"/>
    <cellStyle name="40% - Акцент5 4" xfId="104"/>
    <cellStyle name="40% - Акцент5 40" xfId="606"/>
    <cellStyle name="40% - Акцент5 41" xfId="619"/>
    <cellStyle name="40% - Акцент5 42" xfId="633"/>
    <cellStyle name="40% - Акцент5 43" xfId="646"/>
    <cellStyle name="40% - Акцент5 44" xfId="662"/>
    <cellStyle name="40% - Акцент5 45" xfId="675"/>
    <cellStyle name="40% - Акцент5 46" xfId="688"/>
    <cellStyle name="40% - Акцент5 47" xfId="701"/>
    <cellStyle name="40% - Акцент5 48" xfId="713"/>
    <cellStyle name="40% - Акцент5 49" xfId="725"/>
    <cellStyle name="40% - Акцент5 5" xfId="118"/>
    <cellStyle name="40% - Акцент5 50" xfId="735"/>
    <cellStyle name="40% - Акцент5 51" xfId="745"/>
    <cellStyle name="40% - Акцент5 52" xfId="753"/>
    <cellStyle name="40% - Акцент5 6" xfId="132"/>
    <cellStyle name="40% - Акцент5 7" xfId="146"/>
    <cellStyle name="40% - Акцент5 8" xfId="160"/>
    <cellStyle name="40% - Акцент5 9" xfId="174"/>
    <cellStyle name="40% - Акцент6" xfId="40" builtinId="51" customBuiltin="1"/>
    <cellStyle name="40% - Акцент6 10" xfId="191"/>
    <cellStyle name="40% - Акцент6 11" xfId="204"/>
    <cellStyle name="40% - Акцент6 12" xfId="217"/>
    <cellStyle name="40% - Акцент6 13" xfId="230"/>
    <cellStyle name="40% - Акцент6 14" xfId="243"/>
    <cellStyle name="40% - Акцент6 15" xfId="256"/>
    <cellStyle name="40% - Акцент6 16" xfId="268"/>
    <cellStyle name="40% - Акцент6 17" xfId="280"/>
    <cellStyle name="40% - Акцент6 18" xfId="290"/>
    <cellStyle name="40% - Акцент6 19" xfId="300"/>
    <cellStyle name="40% - Акцент6 2" xfId="80"/>
    <cellStyle name="40% - Акцент6 20" xfId="307"/>
    <cellStyle name="40% - Акцент6 21" xfId="344"/>
    <cellStyle name="40% - Акцент6 22" xfId="357"/>
    <cellStyle name="40% - Акцент6 23" xfId="370"/>
    <cellStyle name="40% - Акцент6 24" xfId="383"/>
    <cellStyle name="40% - Акцент6 25" xfId="396"/>
    <cellStyle name="40% - Акцент6 26" xfId="408"/>
    <cellStyle name="40% - Акцент6 27" xfId="420"/>
    <cellStyle name="40% - Акцент6 28" xfId="430"/>
    <cellStyle name="40% - Акцент6 29" xfId="440"/>
    <cellStyle name="40% - Акцент6 3" xfId="94"/>
    <cellStyle name="40% - Акцент6 30" xfId="447"/>
    <cellStyle name="40% - Акцент6 31" xfId="488"/>
    <cellStyle name="40% - Акцент6 32" xfId="502"/>
    <cellStyle name="40% - Акцент6 33" xfId="515"/>
    <cellStyle name="40% - Акцент6 34" xfId="529"/>
    <cellStyle name="40% - Акцент6 35" xfId="542"/>
    <cellStyle name="40% - Акцент6 36" xfId="555"/>
    <cellStyle name="40% - Акцент6 37" xfId="569"/>
    <cellStyle name="40% - Акцент6 38" xfId="582"/>
    <cellStyle name="40% - Акцент6 39" xfId="596"/>
    <cellStyle name="40% - Акцент6 4" xfId="108"/>
    <cellStyle name="40% - Акцент6 40" xfId="610"/>
    <cellStyle name="40% - Акцент6 41" xfId="623"/>
    <cellStyle name="40% - Акцент6 42" xfId="637"/>
    <cellStyle name="40% - Акцент6 43" xfId="650"/>
    <cellStyle name="40% - Акцент6 44" xfId="665"/>
    <cellStyle name="40% - Акцент6 45" xfId="678"/>
    <cellStyle name="40% - Акцент6 46" xfId="691"/>
    <cellStyle name="40% - Акцент6 47" xfId="704"/>
    <cellStyle name="40% - Акцент6 48" xfId="716"/>
    <cellStyle name="40% - Акцент6 49" xfId="728"/>
    <cellStyle name="40% - Акцент6 5" xfId="122"/>
    <cellStyle name="40% - Акцент6 50" xfId="738"/>
    <cellStyle name="40% - Акцент6 51" xfId="748"/>
    <cellStyle name="40% - Акцент6 52" xfId="755"/>
    <cellStyle name="40% - Акцент6 6" xfId="136"/>
    <cellStyle name="40% - Акцент6 7" xfId="150"/>
    <cellStyle name="40% - Акцент6 8" xfId="164"/>
    <cellStyle name="40% - Акцент6 9" xfId="178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10" xfId="52"/>
    <cellStyle name="Обычный 11" xfId="44"/>
    <cellStyle name="Обычный 12" xfId="56"/>
    <cellStyle name="Обычный 13" xfId="78"/>
    <cellStyle name="Обычный 14" xfId="92"/>
    <cellStyle name="Обычный 15" xfId="106"/>
    <cellStyle name="Обычный 16" xfId="120"/>
    <cellStyle name="Обычный 17" xfId="134"/>
    <cellStyle name="Обычный 18" xfId="148"/>
    <cellStyle name="Обычный 19" xfId="162"/>
    <cellStyle name="Обычный 2" xfId="42"/>
    <cellStyle name="Обычный 20" xfId="176"/>
    <cellStyle name="Обычный 21" xfId="308"/>
    <cellStyle name="Обычный 22" xfId="313"/>
    <cellStyle name="Обычный 23" xfId="309"/>
    <cellStyle name="Обычный 24" xfId="320"/>
    <cellStyle name="Обычный 25" xfId="317"/>
    <cellStyle name="Обычный 26" xfId="311"/>
    <cellStyle name="Обычный 27" xfId="314"/>
    <cellStyle name="Обычный 28" xfId="319"/>
    <cellStyle name="Обычный 29" xfId="318"/>
    <cellStyle name="Обычный 3" xfId="47"/>
    <cellStyle name="Обычный 30" xfId="310"/>
    <cellStyle name="Обычный 31" xfId="448"/>
    <cellStyle name="Обычный 32" xfId="454"/>
    <cellStyle name="Обычный 33" xfId="449"/>
    <cellStyle name="Обычный 34" xfId="462"/>
    <cellStyle name="Обычный 35" xfId="458"/>
    <cellStyle name="Обычный 36" xfId="452"/>
    <cellStyle name="Обычный 37" xfId="455"/>
    <cellStyle name="Обычный 38" xfId="461"/>
    <cellStyle name="Обычный 39" xfId="459"/>
    <cellStyle name="Обычный 4" xfId="43"/>
    <cellStyle name="Обычный 40" xfId="451"/>
    <cellStyle name="Обычный 41" xfId="464"/>
    <cellStyle name="Обычный 42" xfId="486"/>
    <cellStyle name="Обычный 43" xfId="500"/>
    <cellStyle name="Обычный 44" xfId="460"/>
    <cellStyle name="Обычный 45" xfId="631"/>
    <cellStyle name="Обычный 46" xfId="635"/>
    <cellStyle name="Обычный 47" xfId="648"/>
    <cellStyle name="Обычный 48" xfId="450"/>
    <cellStyle name="Обычный 49" xfId="527"/>
    <cellStyle name="Обычный 5" xfId="54"/>
    <cellStyle name="Обычный 50" xfId="604"/>
    <cellStyle name="Обычный 51" xfId="590"/>
    <cellStyle name="Обычный 52" xfId="608"/>
    <cellStyle name="Обычный 6" xfId="51"/>
    <cellStyle name="Обычный 7" xfId="45"/>
    <cellStyle name="Обычный 8" xfId="48"/>
    <cellStyle name="Обычный 9" xfId="53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10" xfId="116"/>
    <cellStyle name="Примечание 11" xfId="130"/>
    <cellStyle name="Примечание 12" xfId="144"/>
    <cellStyle name="Примечание 13" xfId="158"/>
    <cellStyle name="Примечание 14" xfId="172"/>
    <cellStyle name="Примечание 15" xfId="186"/>
    <cellStyle name="Примечание 16" xfId="199"/>
    <cellStyle name="Примечание 17" xfId="212"/>
    <cellStyle name="Примечание 18" xfId="225"/>
    <cellStyle name="Примечание 19" xfId="238"/>
    <cellStyle name="Примечание 2" xfId="55"/>
    <cellStyle name="Примечание 20" xfId="251"/>
    <cellStyle name="Примечание 21" xfId="321"/>
    <cellStyle name="Примечание 22" xfId="316"/>
    <cellStyle name="Примечание 23" xfId="312"/>
    <cellStyle name="Примечание 24" xfId="315"/>
    <cellStyle name="Примечание 25" xfId="322"/>
    <cellStyle name="Примечание 26" xfId="339"/>
    <cellStyle name="Примечание 27" xfId="352"/>
    <cellStyle name="Примечание 28" xfId="365"/>
    <cellStyle name="Примечание 29" xfId="378"/>
    <cellStyle name="Примечание 3" xfId="50"/>
    <cellStyle name="Примечание 30" xfId="391"/>
    <cellStyle name="Примечание 31" xfId="463"/>
    <cellStyle name="Примечание 32" xfId="457"/>
    <cellStyle name="Примечание 33" xfId="453"/>
    <cellStyle name="Примечание 34" xfId="456"/>
    <cellStyle name="Примечание 35" xfId="465"/>
    <cellStyle name="Примечание 36" xfId="482"/>
    <cellStyle name="Примечание 37" xfId="496"/>
    <cellStyle name="Примечание 38" xfId="510"/>
    <cellStyle name="Примечание 39" xfId="523"/>
    <cellStyle name="Примечание 4" xfId="46"/>
    <cellStyle name="Примечание 40" xfId="537"/>
    <cellStyle name="Примечание 41" xfId="550"/>
    <cellStyle name="Примечание 42" xfId="563"/>
    <cellStyle name="Примечание 43" xfId="577"/>
    <cellStyle name="Примечание 44" xfId="644"/>
    <cellStyle name="Примечание 45" xfId="621"/>
    <cellStyle name="Примечание 46" xfId="594"/>
    <cellStyle name="Примечание 47" xfId="567"/>
    <cellStyle name="Примечание 48" xfId="613"/>
    <cellStyle name="Примечание 49" xfId="660"/>
    <cellStyle name="Примечание 5" xfId="49"/>
    <cellStyle name="Примечание 50" xfId="673"/>
    <cellStyle name="Примечание 51" xfId="686"/>
    <cellStyle name="Примечание 52" xfId="699"/>
    <cellStyle name="Примечание 6" xfId="57"/>
    <cellStyle name="Примечание 7" xfId="74"/>
    <cellStyle name="Примечание 8" xfId="88"/>
    <cellStyle name="Примечание 9" xfId="10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5pf%20(rab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%20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D4" sqref="D4:E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33" t="s">
        <v>0</v>
      </c>
      <c r="B1" s="133"/>
      <c r="C1" s="133"/>
      <c r="D1" s="133"/>
      <c r="E1" s="133"/>
      <c r="F1" s="133"/>
      <c r="G1" s="133"/>
    </row>
    <row r="2" spans="1:9">
      <c r="A2" s="1"/>
    </row>
    <row r="3" spans="1:9" ht="35.25" customHeight="1">
      <c r="A3" s="134" t="s">
        <v>1</v>
      </c>
      <c r="B3" s="134"/>
      <c r="C3" s="134"/>
      <c r="D3" s="134"/>
      <c r="E3" s="134"/>
      <c r="F3" s="134"/>
      <c r="G3" s="134"/>
    </row>
    <row r="4" spans="1:9" ht="15.75" customHeight="1">
      <c r="B4" s="2"/>
      <c r="C4" s="3" t="s">
        <v>2</v>
      </c>
      <c r="D4" s="135" t="s">
        <v>3</v>
      </c>
      <c r="E4" s="135"/>
    </row>
    <row r="5" spans="1:9" ht="16.5" customHeight="1" thickBot="1">
      <c r="A5" s="4"/>
    </row>
    <row r="6" spans="1:9" ht="14.25" customHeight="1" thickBot="1">
      <c r="A6" s="136" t="s">
        <v>4</v>
      </c>
      <c r="B6" s="137"/>
      <c r="C6" s="137"/>
      <c r="D6" s="137"/>
      <c r="E6" s="138"/>
      <c r="F6" s="5" t="s">
        <v>5</v>
      </c>
      <c r="G6" s="139" t="s">
        <v>6</v>
      </c>
      <c r="H6" s="140"/>
      <c r="I6" s="140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120" t="s">
        <v>7</v>
      </c>
      <c r="B8" s="121"/>
      <c r="C8" s="121"/>
      <c r="D8" s="121"/>
      <c r="E8" s="122"/>
      <c r="F8" s="12"/>
      <c r="G8" s="123" t="s">
        <v>8</v>
      </c>
      <c r="H8" s="124"/>
      <c r="I8" s="124"/>
    </row>
    <row r="9" spans="1:9" ht="25.5" customHeight="1">
      <c r="A9" s="125" t="s">
        <v>9</v>
      </c>
      <c r="B9" s="126"/>
      <c r="C9" s="126"/>
      <c r="D9" s="126"/>
      <c r="E9" s="127"/>
      <c r="F9" s="128" t="s">
        <v>10</v>
      </c>
      <c r="G9" s="123"/>
      <c r="H9" s="124"/>
      <c r="I9" s="124"/>
    </row>
    <row r="10" spans="1:9" ht="13.5" customHeight="1" thickBot="1">
      <c r="A10" s="130" t="s">
        <v>11</v>
      </c>
      <c r="B10" s="131"/>
      <c r="C10" s="131"/>
      <c r="D10" s="131"/>
      <c r="E10" s="132"/>
      <c r="F10" s="129"/>
      <c r="G10" s="123"/>
      <c r="H10" s="124"/>
      <c r="I10" s="124"/>
    </row>
    <row r="11" spans="1:9" ht="29.25" customHeight="1">
      <c r="A11" s="120" t="s">
        <v>12</v>
      </c>
      <c r="B11" s="121"/>
      <c r="C11" s="121"/>
      <c r="D11" s="121"/>
      <c r="E11" s="122"/>
      <c r="F11" s="13"/>
      <c r="G11" s="123"/>
      <c r="H11" s="124"/>
      <c r="I11" s="124"/>
    </row>
    <row r="12" spans="1:9" ht="13.5" customHeight="1">
      <c r="A12" s="141" t="s">
        <v>13</v>
      </c>
      <c r="B12" s="142"/>
      <c r="C12" s="142"/>
      <c r="D12" s="142"/>
      <c r="E12" s="143"/>
      <c r="F12" s="128" t="s">
        <v>14</v>
      </c>
      <c r="G12" s="14"/>
    </row>
    <row r="13" spans="1:9" ht="51.75" customHeight="1" thickBot="1">
      <c r="A13" s="144" t="s">
        <v>15</v>
      </c>
      <c r="B13" s="145"/>
      <c r="C13" s="145"/>
      <c r="D13" s="145"/>
      <c r="E13" s="146"/>
      <c r="F13" s="129"/>
      <c r="G13" s="14"/>
      <c r="H13" s="15"/>
      <c r="I13" s="15" t="s">
        <v>16</v>
      </c>
    </row>
    <row r="14" spans="1:9" ht="25.5" customHeight="1">
      <c r="A14" s="120" t="s">
        <v>17</v>
      </c>
      <c r="B14" s="121"/>
      <c r="C14" s="121"/>
      <c r="D14" s="121"/>
      <c r="E14" s="122"/>
      <c r="F14" s="147" t="s">
        <v>18</v>
      </c>
      <c r="G14" s="14"/>
    </row>
    <row r="15" spans="1:9" ht="12.75" customHeight="1" thickBot="1">
      <c r="A15" s="144" t="s">
        <v>19</v>
      </c>
      <c r="B15" s="145"/>
      <c r="C15" s="145"/>
      <c r="D15" s="145"/>
      <c r="E15" s="146"/>
      <c r="F15" s="129"/>
      <c r="G15" s="14"/>
    </row>
    <row r="16" spans="1:9" ht="13.5" customHeight="1" thickBot="1">
      <c r="A16" s="1"/>
    </row>
    <row r="17" spans="1:9" s="16" customFormat="1" ht="13.5" customHeight="1" thickBot="1">
      <c r="A17" s="154" t="s">
        <v>20</v>
      </c>
      <c r="B17" s="155"/>
      <c r="C17" s="155"/>
      <c r="D17" s="155"/>
      <c r="E17" s="155"/>
      <c r="F17" s="155"/>
      <c r="G17" s="155"/>
      <c r="H17" s="155"/>
      <c r="I17" s="156"/>
    </row>
    <row r="18" spans="1:9" s="16" customFormat="1" ht="14.25" customHeight="1" thickBot="1">
      <c r="A18" s="157" t="s">
        <v>21</v>
      </c>
      <c r="B18" s="158"/>
      <c r="C18" s="158"/>
      <c r="D18" s="158"/>
      <c r="E18" s="158"/>
      <c r="F18" s="158"/>
      <c r="G18" s="158"/>
      <c r="H18" s="158"/>
      <c r="I18" s="159"/>
    </row>
    <row r="19" spans="1:9" s="16" customFormat="1" ht="13.5" customHeight="1" thickBot="1">
      <c r="A19" s="160"/>
      <c r="B19" s="161"/>
      <c r="C19" s="161"/>
      <c r="D19" s="161"/>
      <c r="E19" s="161"/>
      <c r="F19" s="161"/>
      <c r="G19" s="161"/>
      <c r="H19" s="161"/>
      <c r="I19" s="162"/>
    </row>
    <row r="20" spans="1:9" s="16" customFormat="1" ht="13.5" customHeight="1" thickBot="1">
      <c r="A20" s="154" t="s">
        <v>22</v>
      </c>
      <c r="B20" s="155"/>
      <c r="C20" s="155"/>
      <c r="D20" s="155"/>
      <c r="E20" s="155"/>
      <c r="F20" s="155"/>
      <c r="G20" s="155"/>
      <c r="H20" s="155"/>
      <c r="I20" s="156"/>
    </row>
    <row r="21" spans="1:9" s="16" customFormat="1" ht="13.5" customHeight="1" thickBot="1">
      <c r="A21" s="160"/>
      <c r="B21" s="161"/>
      <c r="C21" s="161"/>
      <c r="D21" s="161"/>
      <c r="E21" s="161"/>
      <c r="F21" s="161"/>
      <c r="G21" s="161"/>
      <c r="H21" s="161"/>
      <c r="I21" s="162"/>
    </row>
    <row r="22" spans="1:9" s="16" customFormat="1" ht="13.5" customHeight="1" thickBot="1">
      <c r="A22" s="160"/>
      <c r="B22" s="161"/>
      <c r="C22" s="161"/>
      <c r="D22" s="161"/>
      <c r="E22" s="161"/>
      <c r="F22" s="161"/>
      <c r="G22" s="161"/>
      <c r="H22" s="161"/>
      <c r="I22" s="162"/>
    </row>
    <row r="23" spans="1:9" s="16" customFormat="1" ht="13.5" customHeight="1" thickBot="1">
      <c r="A23" s="148" t="s">
        <v>23</v>
      </c>
      <c r="B23" s="150" t="s">
        <v>24</v>
      </c>
      <c r="C23" s="151"/>
      <c r="D23" s="151"/>
      <c r="E23" s="151"/>
      <c r="F23" s="151"/>
      <c r="G23" s="151"/>
      <c r="H23" s="151"/>
      <c r="I23" s="152"/>
    </row>
    <row r="24" spans="1:9" s="16" customFormat="1" ht="67.5" customHeight="1" thickBot="1">
      <c r="A24" s="149"/>
      <c r="B24" s="17" t="s">
        <v>25</v>
      </c>
      <c r="C24" s="17" t="s">
        <v>26</v>
      </c>
      <c r="D24" s="17" t="s">
        <v>27</v>
      </c>
      <c r="E24" s="17" t="s">
        <v>28</v>
      </c>
      <c r="F24" s="17" t="s">
        <v>29</v>
      </c>
      <c r="G24" s="17" t="s">
        <v>30</v>
      </c>
      <c r="H24" s="17"/>
      <c r="I24" s="17" t="s">
        <v>31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153" t="s">
        <v>32</v>
      </c>
      <c r="B26" s="153"/>
      <c r="C26" s="153"/>
      <c r="D26" s="153"/>
      <c r="E26" s="153"/>
      <c r="F26" s="153"/>
    </row>
    <row r="27" spans="1:9" s="16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4"/>
  <sheetViews>
    <sheetView workbookViewId="0">
      <selection activeCell="E4" sqref="E4"/>
    </sheetView>
  </sheetViews>
  <sheetFormatPr defaultColWidth="9.33203125"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7" width="9.33203125" style="23" hidden="1" customWidth="1"/>
    <col min="8" max="9" width="9.33203125" style="28" hidden="1" customWidth="1"/>
    <col min="10" max="10" width="13.83203125" style="23" bestFit="1" customWidth="1"/>
    <col min="11" max="16384" width="9.33203125" style="23"/>
  </cols>
  <sheetData>
    <row r="2" spans="1:10" s="29" customFormat="1" ht="67.5" customHeight="1">
      <c r="A2" s="30" t="s">
        <v>33</v>
      </c>
      <c r="B2" s="31" t="s">
        <v>34</v>
      </c>
      <c r="C2" s="32" t="s">
        <v>35</v>
      </c>
      <c r="D2" s="33" t="s">
        <v>36</v>
      </c>
      <c r="E2" s="34" t="s">
        <v>37</v>
      </c>
      <c r="H2" s="35"/>
      <c r="I2" s="35"/>
    </row>
    <row r="3" spans="1:10" s="36" customFormat="1" ht="11.25" customHeight="1">
      <c r="A3" s="37" t="s">
        <v>38</v>
      </c>
      <c r="B3" s="38" t="s">
        <v>39</v>
      </c>
      <c r="C3" s="39">
        <v>1</v>
      </c>
      <c r="D3" s="39">
        <v>2</v>
      </c>
      <c r="E3" s="39">
        <v>3</v>
      </c>
      <c r="H3" s="40"/>
      <c r="I3" s="40"/>
    </row>
    <row r="4" spans="1:10" ht="55.5" customHeight="1">
      <c r="A4" s="41" t="s">
        <v>40</v>
      </c>
      <c r="B4" s="38" t="s">
        <v>41</v>
      </c>
      <c r="C4" s="42">
        <v>260822</v>
      </c>
      <c r="D4" s="43">
        <v>1079802.8</v>
      </c>
      <c r="E4" s="43">
        <v>4139.9989264709266</v>
      </c>
      <c r="F4" s="26">
        <f>SUM(C5:C15)</f>
        <v>215076</v>
      </c>
      <c r="G4" s="27">
        <f>SUM(D5:D16)</f>
        <v>988000.3</v>
      </c>
      <c r="H4" s="44">
        <f>F4-C4</f>
        <v>-45746</v>
      </c>
      <c r="I4" s="45">
        <f>G4-D4</f>
        <v>-91802.5</v>
      </c>
      <c r="J4" s="46"/>
    </row>
    <row r="5" spans="1:10" ht="12.75" customHeight="1">
      <c r="A5" s="41" t="s">
        <v>42</v>
      </c>
      <c r="B5" s="38" t="s">
        <v>43</v>
      </c>
      <c r="C5" s="42">
        <v>74</v>
      </c>
      <c r="D5" s="43">
        <v>50.1</v>
      </c>
      <c r="E5" s="43">
        <v>677.02702702702697</v>
      </c>
      <c r="J5" s="46"/>
    </row>
    <row r="6" spans="1:10" ht="12.75" customHeight="1">
      <c r="A6" s="41" t="s">
        <v>44</v>
      </c>
      <c r="B6" s="38" t="s">
        <v>45</v>
      </c>
      <c r="C6" s="42">
        <v>73</v>
      </c>
      <c r="D6" s="43">
        <v>64.599999999999994</v>
      </c>
      <c r="E6" s="43">
        <v>884.93150684931493</v>
      </c>
      <c r="J6" s="46"/>
    </row>
    <row r="7" spans="1:10" ht="12.75" customHeight="1">
      <c r="A7" s="41" t="s">
        <v>46</v>
      </c>
      <c r="B7" s="38" t="s">
        <v>47</v>
      </c>
      <c r="C7" s="42">
        <v>13</v>
      </c>
      <c r="D7" s="43">
        <v>13.7</v>
      </c>
      <c r="E7" s="43">
        <v>1053.8461538461538</v>
      </c>
      <c r="J7" s="46"/>
    </row>
    <row r="8" spans="1:10" ht="12.75" customHeight="1">
      <c r="A8" s="41" t="s">
        <v>48</v>
      </c>
      <c r="B8" s="38" t="s">
        <v>49</v>
      </c>
      <c r="C8" s="42">
        <v>347</v>
      </c>
      <c r="D8" s="43">
        <v>409.6</v>
      </c>
      <c r="E8" s="43">
        <v>1180.4034582132565</v>
      </c>
      <c r="J8" s="46"/>
    </row>
    <row r="9" spans="1:10" ht="12.75" customHeight="1">
      <c r="A9" s="41" t="s">
        <v>50</v>
      </c>
      <c r="B9" s="38" t="s">
        <v>51</v>
      </c>
      <c r="C9" s="42">
        <v>9</v>
      </c>
      <c r="D9" s="43">
        <v>11.2</v>
      </c>
      <c r="E9" s="43">
        <v>1244.4444444444443</v>
      </c>
      <c r="J9" s="46"/>
    </row>
    <row r="10" spans="1:10" ht="12.75" customHeight="1">
      <c r="A10" s="41" t="s">
        <v>52</v>
      </c>
      <c r="B10" s="38" t="s">
        <v>53</v>
      </c>
      <c r="C10" s="42">
        <v>10</v>
      </c>
      <c r="D10" s="43">
        <v>13.7</v>
      </c>
      <c r="E10" s="43">
        <v>1370</v>
      </c>
      <c r="J10" s="46"/>
    </row>
    <row r="11" spans="1:10" ht="12.75" customHeight="1">
      <c r="A11" s="41" t="s">
        <v>54</v>
      </c>
      <c r="B11" s="38" t="s">
        <v>55</v>
      </c>
      <c r="C11" s="42">
        <v>1094</v>
      </c>
      <c r="D11" s="43">
        <v>1551.2</v>
      </c>
      <c r="E11" s="43">
        <v>1417.9159049360146</v>
      </c>
      <c r="J11" s="46"/>
    </row>
    <row r="12" spans="1:10" ht="12.75" customHeight="1">
      <c r="A12" s="41" t="s">
        <v>56</v>
      </c>
      <c r="B12" s="38" t="s">
        <v>57</v>
      </c>
      <c r="C12" s="42">
        <v>198</v>
      </c>
      <c r="D12" s="43">
        <v>339.9</v>
      </c>
      <c r="E12" s="43">
        <v>1716.6666666666667</v>
      </c>
      <c r="J12" s="46"/>
    </row>
    <row r="13" spans="1:10" ht="12.75" customHeight="1">
      <c r="A13" s="41" t="s">
        <v>58</v>
      </c>
      <c r="B13" s="38" t="s">
        <v>59</v>
      </c>
      <c r="C13" s="42">
        <v>98047</v>
      </c>
      <c r="D13" s="43">
        <v>273747.40000000002</v>
      </c>
      <c r="E13" s="43">
        <v>2792.0017950574725</v>
      </c>
      <c r="J13" s="46"/>
    </row>
    <row r="14" spans="1:10" ht="12.75" customHeight="1">
      <c r="A14" s="41" t="s">
        <v>60</v>
      </c>
      <c r="B14" s="38" t="s">
        <v>61</v>
      </c>
      <c r="C14" s="42">
        <v>59112</v>
      </c>
      <c r="D14" s="43">
        <v>208647.9</v>
      </c>
      <c r="E14" s="43">
        <v>3529.7046285018268</v>
      </c>
      <c r="J14" s="46"/>
    </row>
    <row r="15" spans="1:10" ht="12.75" customHeight="1">
      <c r="A15" s="41" t="s">
        <v>62</v>
      </c>
      <c r="B15" s="38" t="s">
        <v>63</v>
      </c>
      <c r="C15" s="42">
        <v>56099</v>
      </c>
      <c r="D15" s="43">
        <v>245778.1</v>
      </c>
      <c r="E15" s="43">
        <v>4381.1493966024345</v>
      </c>
      <c r="J15" s="46"/>
    </row>
    <row r="16" spans="1:10" ht="12.75" customHeight="1">
      <c r="A16" s="41" t="s">
        <v>64</v>
      </c>
      <c r="B16" s="38" t="s">
        <v>65</v>
      </c>
      <c r="C16" s="42">
        <v>39512</v>
      </c>
      <c r="D16" s="43">
        <v>257372.9</v>
      </c>
      <c r="E16" s="43">
        <v>6513.790747114801</v>
      </c>
      <c r="J16" s="46"/>
    </row>
    <row r="17" spans="1:10" ht="12.75" customHeight="1">
      <c r="A17" s="41" t="s">
        <v>66</v>
      </c>
      <c r="B17" s="47" t="s">
        <v>67</v>
      </c>
      <c r="C17" s="42">
        <v>6234</v>
      </c>
      <c r="D17" s="43">
        <v>91802.5</v>
      </c>
      <c r="E17" s="43">
        <v>14726.098812961181</v>
      </c>
      <c r="J17" s="46"/>
    </row>
    <row r="18" spans="1:10" ht="45.75" customHeight="1">
      <c r="A18" s="41" t="s">
        <v>68</v>
      </c>
      <c r="B18" s="47" t="s">
        <v>69</v>
      </c>
      <c r="C18" s="42">
        <v>198120</v>
      </c>
      <c r="D18" s="43">
        <v>856890.7</v>
      </c>
      <c r="E18" s="43">
        <v>4325.1095295780333</v>
      </c>
      <c r="F18" s="26">
        <f>SUM(C17:C21)</f>
        <v>265652</v>
      </c>
      <c r="G18" s="27">
        <f>SUM(D18:D23)</f>
        <v>1079802.8</v>
      </c>
      <c r="H18" s="44">
        <f>F18-C4</f>
        <v>4830</v>
      </c>
      <c r="I18" s="45">
        <f>G18-D4</f>
        <v>0</v>
      </c>
      <c r="J18" s="46"/>
    </row>
    <row r="19" spans="1:10" ht="14.25" customHeight="1">
      <c r="A19" s="41" t="s">
        <v>70</v>
      </c>
      <c r="B19" s="47" t="s">
        <v>71</v>
      </c>
      <c r="C19" s="42">
        <v>45022</v>
      </c>
      <c r="D19" s="43">
        <v>155581.5</v>
      </c>
      <c r="E19" s="43">
        <v>3455.6772244680378</v>
      </c>
      <c r="J19" s="46"/>
    </row>
    <row r="20" spans="1:10" ht="14.25" customHeight="1">
      <c r="A20" s="41" t="s">
        <v>72</v>
      </c>
      <c r="B20" s="47" t="s">
        <v>73</v>
      </c>
      <c r="C20" s="42">
        <v>11116</v>
      </c>
      <c r="D20" s="43">
        <v>34609.300000000003</v>
      </c>
      <c r="E20" s="43">
        <v>3113.4670744872255</v>
      </c>
      <c r="J20" s="46"/>
    </row>
    <row r="21" spans="1:10" ht="14.25" customHeight="1">
      <c r="A21" s="41" t="s">
        <v>74</v>
      </c>
      <c r="B21" s="47" t="s">
        <v>75</v>
      </c>
      <c r="C21" s="42">
        <v>5160</v>
      </c>
      <c r="D21" s="43">
        <v>21349.200000000001</v>
      </c>
      <c r="E21" s="43">
        <v>4137.4418604651164</v>
      </c>
      <c r="J21" s="46"/>
    </row>
    <row r="22" spans="1:10" ht="14.25" customHeight="1">
      <c r="A22" s="41" t="s">
        <v>76</v>
      </c>
      <c r="B22" s="47" t="s">
        <v>77</v>
      </c>
      <c r="C22" s="42">
        <v>1330</v>
      </c>
      <c r="D22" s="43">
        <v>3579</v>
      </c>
      <c r="E22" s="43">
        <v>2690.9774436090224</v>
      </c>
      <c r="J22" s="46"/>
    </row>
    <row r="23" spans="1:10" ht="14.25" customHeight="1">
      <c r="A23" s="41" t="s">
        <v>78</v>
      </c>
      <c r="B23" s="47" t="s">
        <v>79</v>
      </c>
      <c r="C23" s="42">
        <v>74</v>
      </c>
      <c r="D23" s="43">
        <v>7793.1</v>
      </c>
      <c r="E23" s="43">
        <v>105312.16216216216</v>
      </c>
      <c r="J23" s="46"/>
    </row>
    <row r="24" spans="1:10" ht="42.75" customHeight="1">
      <c r="A24" s="41" t="s">
        <v>80</v>
      </c>
      <c r="B24" s="47" t="s">
        <v>81</v>
      </c>
      <c r="C24" s="26">
        <v>1918</v>
      </c>
      <c r="D24" s="43">
        <v>2674.2</v>
      </c>
      <c r="E24" s="43">
        <v>1394.2648592283629</v>
      </c>
      <c r="F24" s="26">
        <f>SUM(C22:C26)</f>
        <v>262226</v>
      </c>
      <c r="G24" s="27">
        <f>SUM(D24:D26)</f>
        <v>1079802.7999999998</v>
      </c>
      <c r="H24" s="44">
        <f>F24-C4</f>
        <v>1404</v>
      </c>
      <c r="I24" s="45">
        <f>G24-D4</f>
        <v>0</v>
      </c>
      <c r="J24" s="46"/>
    </row>
    <row r="25" spans="1:10" ht="11.25" customHeight="1">
      <c r="A25" s="41" t="s">
        <v>82</v>
      </c>
      <c r="B25" s="47" t="s">
        <v>83</v>
      </c>
      <c r="C25" s="26">
        <v>7970</v>
      </c>
      <c r="D25" s="43">
        <v>18817.2</v>
      </c>
      <c r="E25" s="43">
        <v>2361.0037641154327</v>
      </c>
      <c r="J25" s="46"/>
    </row>
    <row r="26" spans="1:10" ht="11.25" customHeight="1">
      <c r="A26" s="41" t="s">
        <v>84</v>
      </c>
      <c r="B26" s="47" t="s">
        <v>85</v>
      </c>
      <c r="C26" s="42">
        <v>250934</v>
      </c>
      <c r="D26" s="43">
        <v>1058311.3999999999</v>
      </c>
      <c r="E26" s="43">
        <v>4217.4890608685946</v>
      </c>
      <c r="J26" s="46"/>
    </row>
    <row r="27" spans="1:10" ht="22.5" customHeight="1">
      <c r="A27" s="41" t="s">
        <v>86</v>
      </c>
      <c r="B27" s="47" t="s">
        <v>87</v>
      </c>
      <c r="C27" s="42">
        <v>57310</v>
      </c>
      <c r="D27" s="43">
        <v>254928.5</v>
      </c>
      <c r="E27" s="43">
        <v>4448.2376548595357</v>
      </c>
      <c r="J27" s="46"/>
    </row>
    <row r="28" spans="1:10" s="50" customFormat="1" ht="22.5" customHeight="1">
      <c r="A28" s="41" t="s">
        <v>88</v>
      </c>
      <c r="B28" s="47" t="s">
        <v>89</v>
      </c>
      <c r="C28" s="42">
        <v>0</v>
      </c>
      <c r="D28" s="43">
        <v>0</v>
      </c>
      <c r="E28" s="43">
        <v>0</v>
      </c>
    </row>
    <row r="29" spans="1:10" s="50" customFormat="1" ht="6.75" customHeight="1">
      <c r="A29" s="51"/>
      <c r="B29" s="52"/>
      <c r="C29" s="53"/>
      <c r="D29" s="54"/>
      <c r="E29" s="54"/>
    </row>
    <row r="30" spans="1:10" ht="11.25" customHeight="1">
      <c r="A30" s="163" t="s">
        <v>90</v>
      </c>
      <c r="B30" s="163"/>
      <c r="C30" s="163"/>
      <c r="D30" s="163"/>
      <c r="E30" s="163"/>
    </row>
    <row r="31" spans="1:10" ht="11.25" customHeight="1">
      <c r="A31" s="163"/>
      <c r="B31" s="163"/>
      <c r="C31" s="163"/>
      <c r="D31" s="163"/>
      <c r="E31" s="163"/>
    </row>
    <row r="32" spans="1:10" ht="40.5" customHeight="1">
      <c r="A32" s="164" t="s">
        <v>91</v>
      </c>
      <c r="B32" s="164"/>
      <c r="C32" s="164"/>
      <c r="D32" s="164" t="s">
        <v>92</v>
      </c>
      <c r="E32" s="164"/>
      <c r="F32" s="164"/>
      <c r="G32" s="164"/>
    </row>
    <row r="34" spans="1:3" ht="22.5" customHeight="1">
      <c r="A34" s="164" t="s">
        <v>93</v>
      </c>
      <c r="B34" s="164"/>
      <c r="C34" s="164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F5" sqref="F5"/>
    </sheetView>
  </sheetViews>
  <sheetFormatPr defaultColWidth="9.33203125" defaultRowHeight="12.75"/>
  <cols>
    <col min="3" max="3" width="12.83203125" customWidth="1"/>
    <col min="6" max="6" width="14.1640625" customWidth="1"/>
    <col min="7" max="7" width="13" customWidth="1"/>
  </cols>
  <sheetData>
    <row r="2" spans="2:7">
      <c r="B2" s="1" t="s">
        <v>94</v>
      </c>
      <c r="G2" s="1" t="s">
        <v>95</v>
      </c>
    </row>
    <row r="3" spans="2:7">
      <c r="B3" s="1" t="s">
        <v>41</v>
      </c>
      <c r="C3" s="42">
        <f>'5pf'!C4</f>
        <v>260822</v>
      </c>
      <c r="D3" s="1" t="s">
        <v>96</v>
      </c>
      <c r="E3" s="1" t="s">
        <v>97</v>
      </c>
      <c r="F3" s="42">
        <v>260822</v>
      </c>
      <c r="G3" t="str">
        <f>IF(F3=C3,"+","-")</f>
        <v>+</v>
      </c>
    </row>
    <row r="4" spans="2:7">
      <c r="B4" s="1" t="s">
        <v>41</v>
      </c>
      <c r="C4" s="42">
        <f>'5pf'!C4</f>
        <v>260822</v>
      </c>
      <c r="D4" s="1" t="s">
        <v>96</v>
      </c>
      <c r="E4" s="1" t="s">
        <v>98</v>
      </c>
      <c r="F4" s="42">
        <v>260822</v>
      </c>
      <c r="G4" t="str">
        <f>IF(F4=C4,"+","-")</f>
        <v>+</v>
      </c>
    </row>
    <row r="5" spans="2:7">
      <c r="B5" s="1" t="s">
        <v>41</v>
      </c>
      <c r="C5" s="42">
        <f>'5pf'!C4</f>
        <v>260822</v>
      </c>
      <c r="D5" s="1" t="s">
        <v>96</v>
      </c>
      <c r="E5" s="1" t="s">
        <v>99</v>
      </c>
      <c r="F5" s="42">
        <v>260822</v>
      </c>
      <c r="G5" t="str">
        <f>IF(F5=C5,"+","-")</f>
        <v>+</v>
      </c>
    </row>
    <row r="6" spans="2:7">
      <c r="B6" s="1" t="s">
        <v>41</v>
      </c>
      <c r="C6" s="42">
        <f>'5pf'!C4</f>
        <v>260822</v>
      </c>
      <c r="D6" s="1" t="s">
        <v>100</v>
      </c>
      <c r="E6" s="1" t="s">
        <v>87</v>
      </c>
      <c r="F6" s="42">
        <f>'5pf'!C27</f>
        <v>57310</v>
      </c>
      <c r="G6" t="str">
        <f>IF(F6&lt;=C6,"+","-")</f>
        <v>+</v>
      </c>
    </row>
    <row r="7" spans="2:7">
      <c r="B7" s="1" t="s">
        <v>89</v>
      </c>
      <c r="C7" s="42">
        <v>0</v>
      </c>
      <c r="D7" s="1" t="s">
        <v>96</v>
      </c>
      <c r="E7" s="1" t="s">
        <v>101</v>
      </c>
      <c r="F7" s="42">
        <v>0</v>
      </c>
      <c r="G7" t="str">
        <f>IF(F7=C7,"+","-")</f>
        <v>+</v>
      </c>
    </row>
    <row r="8" spans="2:7">
      <c r="B8" s="1" t="s">
        <v>102</v>
      </c>
    </row>
    <row r="9" spans="2:7">
      <c r="B9" s="1" t="s">
        <v>41</v>
      </c>
      <c r="C9" s="43">
        <f>'5pf'!D4</f>
        <v>1079802.8</v>
      </c>
      <c r="D9" s="1" t="s">
        <v>96</v>
      </c>
      <c r="E9" s="1" t="s">
        <v>97</v>
      </c>
      <c r="F9" s="43">
        <f>SUM('5pf'!D5:D17)</f>
        <v>1079802.8</v>
      </c>
      <c r="G9" t="str">
        <f>IF(F9=C9,"+","-")</f>
        <v>+</v>
      </c>
    </row>
    <row r="10" spans="2:7">
      <c r="B10" s="1" t="s">
        <v>41</v>
      </c>
      <c r="C10" s="43">
        <f>'5pf'!D4</f>
        <v>1079802.8</v>
      </c>
      <c r="D10" s="1" t="s">
        <v>96</v>
      </c>
      <c r="E10" s="1" t="s">
        <v>98</v>
      </c>
      <c r="F10" s="43">
        <f>SUM('5pf'!D18:D23)</f>
        <v>1079802.8</v>
      </c>
      <c r="G10" t="str">
        <f>IF(F10=C10,"+","-")</f>
        <v>+</v>
      </c>
    </row>
    <row r="11" spans="2:7">
      <c r="B11" s="1" t="s">
        <v>41</v>
      </c>
      <c r="C11" s="43">
        <f>'5pf'!D4</f>
        <v>1079802.8</v>
      </c>
      <c r="D11" s="1" t="s">
        <v>96</v>
      </c>
      <c r="E11" s="1" t="s">
        <v>99</v>
      </c>
      <c r="F11" s="43">
        <f>SUM('5pf'!D24:D26)</f>
        <v>1079802.7999999998</v>
      </c>
      <c r="G11" t="str">
        <f>IF(F11=C11,"+","-")</f>
        <v>+</v>
      </c>
    </row>
    <row r="12" spans="2:7">
      <c r="B12" s="1" t="s">
        <v>41</v>
      </c>
      <c r="C12" s="43">
        <f>'5pf'!D4</f>
        <v>1079802.8</v>
      </c>
      <c r="D12" s="1" t="s">
        <v>100</v>
      </c>
      <c r="E12" s="1" t="s">
        <v>87</v>
      </c>
      <c r="F12" s="43">
        <f>'5pf'!D27</f>
        <v>254928.5</v>
      </c>
      <c r="G12" t="str">
        <f>IF(F12&lt;=C12,"+","-")</f>
        <v>+</v>
      </c>
    </row>
    <row r="13" spans="2:7">
      <c r="B13" s="1" t="s">
        <v>89</v>
      </c>
      <c r="C13" s="43">
        <v>0</v>
      </c>
      <c r="D13" s="1" t="s">
        <v>96</v>
      </c>
      <c r="E13" s="1" t="s">
        <v>101</v>
      </c>
      <c r="F13" s="43"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65"/>
  <sheetViews>
    <sheetView topLeftCell="A37" workbookViewId="0">
      <selection activeCell="C5" sqref="C5:E13"/>
    </sheetView>
  </sheetViews>
  <sheetFormatPr defaultRowHeight="11.25" customHeight="1"/>
  <cols>
    <col min="1" max="1" width="4.33203125" style="50" customWidth="1"/>
    <col min="2" max="2" width="33" style="50" customWidth="1"/>
    <col min="3" max="3" width="11" style="50" customWidth="1"/>
    <col min="4" max="4" width="14.1640625" style="50" customWidth="1"/>
    <col min="5" max="5" width="10.33203125" style="50" customWidth="1"/>
    <col min="6" max="6" width="11" style="50" customWidth="1"/>
    <col min="7" max="7" width="14.1640625" style="50" customWidth="1"/>
    <col min="8" max="8" width="10.33203125" style="50" customWidth="1"/>
    <col min="9" max="9" width="11" style="50" customWidth="1"/>
    <col min="10" max="10" width="14.1640625" style="50" customWidth="1"/>
    <col min="11" max="11" width="10.33203125" style="50" customWidth="1"/>
    <col min="12" max="14" width="9.33203125" style="50"/>
    <col min="15" max="15" width="11.6640625" style="50" bestFit="1" customWidth="1"/>
    <col min="16" max="16" width="9.33203125" style="50"/>
    <col min="17" max="17" width="12.6640625" style="50" bestFit="1" customWidth="1"/>
    <col min="18" max="30" width="9.33203125" style="50"/>
    <col min="31" max="31" width="12.1640625" style="50" bestFit="1" customWidth="1"/>
    <col min="32" max="32" width="9.33203125" style="48"/>
    <col min="33" max="16384" width="9.33203125" style="50"/>
  </cols>
  <sheetData>
    <row r="1" spans="1:32" ht="11.25" customHeight="1">
      <c r="A1" s="172" t="s">
        <v>103</v>
      </c>
      <c r="B1" s="172"/>
      <c r="C1" s="172"/>
      <c r="D1" s="172"/>
      <c r="E1" s="172"/>
      <c r="F1" s="172"/>
      <c r="G1" s="55"/>
    </row>
    <row r="2" spans="1:32" ht="18" customHeight="1">
      <c r="A2" s="168" t="s">
        <v>104</v>
      </c>
      <c r="B2" s="168" t="s">
        <v>105</v>
      </c>
      <c r="C2" s="165" t="s">
        <v>106</v>
      </c>
      <c r="D2" s="166"/>
      <c r="E2" s="166"/>
      <c r="F2" s="165" t="s">
        <v>42</v>
      </c>
      <c r="G2" s="166"/>
      <c r="H2" s="166"/>
      <c r="I2" s="165" t="s">
        <v>44</v>
      </c>
      <c r="J2" s="166"/>
      <c r="K2" s="167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7"/>
    </row>
    <row r="3" spans="1:32" ht="28.5" customHeight="1">
      <c r="A3" s="173"/>
      <c r="B3" s="173"/>
      <c r="C3" s="168" t="s">
        <v>107</v>
      </c>
      <c r="D3" s="168" t="s">
        <v>108</v>
      </c>
      <c r="E3" s="168" t="s">
        <v>109</v>
      </c>
      <c r="F3" s="168" t="s">
        <v>107</v>
      </c>
      <c r="G3" s="168" t="s">
        <v>108</v>
      </c>
      <c r="H3" s="168" t="s">
        <v>109</v>
      </c>
      <c r="I3" s="168" t="s">
        <v>107</v>
      </c>
      <c r="J3" s="168" t="s">
        <v>108</v>
      </c>
      <c r="K3" s="168" t="s">
        <v>109</v>
      </c>
      <c r="AF3" s="58"/>
    </row>
    <row r="4" spans="1:32" ht="36.7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AF4" s="58"/>
    </row>
    <row r="5" spans="1:32" ht="11.25" customHeight="1">
      <c r="A5" s="59" t="s">
        <v>110</v>
      </c>
      <c r="B5" s="59" t="s">
        <v>111</v>
      </c>
      <c r="C5" s="69">
        <v>73532</v>
      </c>
      <c r="D5" s="70">
        <v>348874.2</v>
      </c>
      <c r="E5" s="71">
        <v>4744.5200000000004</v>
      </c>
      <c r="F5" s="72">
        <v>1</v>
      </c>
      <c r="G5" s="73">
        <v>0</v>
      </c>
      <c r="H5" s="74">
        <v>0.03</v>
      </c>
      <c r="I5" s="75">
        <v>0</v>
      </c>
      <c r="J5" s="76">
        <v>0</v>
      </c>
      <c r="K5" s="76">
        <v>0</v>
      </c>
      <c r="AF5" s="62"/>
    </row>
    <row r="6" spans="1:32" ht="11.25" customHeight="1">
      <c r="A6" s="59" t="s">
        <v>112</v>
      </c>
      <c r="B6" s="59" t="s">
        <v>113</v>
      </c>
      <c r="C6" s="69">
        <v>14544</v>
      </c>
      <c r="D6" s="70">
        <v>57634.400000000001</v>
      </c>
      <c r="E6" s="71">
        <v>3962.76</v>
      </c>
      <c r="F6" s="72">
        <v>5</v>
      </c>
      <c r="G6" s="73">
        <v>3.5</v>
      </c>
      <c r="H6" s="74">
        <v>708.3</v>
      </c>
      <c r="I6" s="75">
        <v>0</v>
      </c>
      <c r="J6" s="76">
        <v>0</v>
      </c>
      <c r="K6" s="76">
        <v>0</v>
      </c>
      <c r="AF6" s="62"/>
    </row>
    <row r="7" spans="1:32" ht="11.25" customHeight="1">
      <c r="A7" s="59" t="s">
        <v>114</v>
      </c>
      <c r="B7" s="59" t="s">
        <v>115</v>
      </c>
      <c r="C7" s="69">
        <v>20649</v>
      </c>
      <c r="D7" s="70">
        <v>79683.600000000006</v>
      </c>
      <c r="E7" s="71">
        <v>3858.96</v>
      </c>
      <c r="F7" s="72">
        <v>20</v>
      </c>
      <c r="G7" s="73">
        <v>14.2</v>
      </c>
      <c r="H7" s="74">
        <v>708.3</v>
      </c>
      <c r="I7" s="75">
        <v>0</v>
      </c>
      <c r="J7" s="76">
        <v>0</v>
      </c>
      <c r="K7" s="76">
        <v>0</v>
      </c>
      <c r="AF7" s="62"/>
    </row>
    <row r="8" spans="1:32" ht="11.25" customHeight="1">
      <c r="A8" s="59" t="s">
        <v>116</v>
      </c>
      <c r="B8" s="59" t="s">
        <v>117</v>
      </c>
      <c r="C8" s="69">
        <v>19700</v>
      </c>
      <c r="D8" s="70">
        <v>76140.3</v>
      </c>
      <c r="E8" s="71">
        <v>3864.99</v>
      </c>
      <c r="F8" s="72">
        <v>12</v>
      </c>
      <c r="G8" s="73">
        <v>8.1</v>
      </c>
      <c r="H8" s="74">
        <v>677.98</v>
      </c>
      <c r="I8" s="75">
        <v>16</v>
      </c>
      <c r="J8" s="76">
        <v>14.2</v>
      </c>
      <c r="K8" s="76">
        <v>885.38</v>
      </c>
      <c r="AF8" s="62"/>
    </row>
    <row r="9" spans="1:32" ht="11.25" customHeight="1">
      <c r="A9" s="59" t="s">
        <v>118</v>
      </c>
      <c r="B9" s="59" t="s">
        <v>119</v>
      </c>
      <c r="C9" s="69">
        <v>31851</v>
      </c>
      <c r="D9" s="70">
        <v>125723.4</v>
      </c>
      <c r="E9" s="71">
        <v>3947.24</v>
      </c>
      <c r="F9" s="72">
        <v>21</v>
      </c>
      <c r="G9" s="73">
        <v>13.6</v>
      </c>
      <c r="H9" s="74">
        <v>646.47</v>
      </c>
      <c r="I9" s="75">
        <v>16</v>
      </c>
      <c r="J9" s="76">
        <v>14.2</v>
      </c>
      <c r="K9" s="76">
        <v>885.38</v>
      </c>
      <c r="AF9" s="62"/>
    </row>
    <row r="10" spans="1:32" ht="11.25" customHeight="1">
      <c r="A10" s="59" t="s">
        <v>120</v>
      </c>
      <c r="B10" s="59" t="s">
        <v>121</v>
      </c>
      <c r="C10" s="69">
        <v>22412</v>
      </c>
      <c r="D10" s="70">
        <v>86723.6</v>
      </c>
      <c r="E10" s="71">
        <v>3869.52</v>
      </c>
      <c r="F10" s="72">
        <v>10</v>
      </c>
      <c r="G10" s="73">
        <v>7.1</v>
      </c>
      <c r="H10" s="74">
        <v>708.3</v>
      </c>
      <c r="I10" s="75">
        <v>28</v>
      </c>
      <c r="J10" s="76">
        <v>24.8</v>
      </c>
      <c r="K10" s="76">
        <v>885.38</v>
      </c>
      <c r="AF10" s="62"/>
    </row>
    <row r="11" spans="1:32" ht="11.25" customHeight="1">
      <c r="A11" s="59" t="s">
        <v>122</v>
      </c>
      <c r="B11" s="59" t="s">
        <v>123</v>
      </c>
      <c r="C11" s="69">
        <v>30817</v>
      </c>
      <c r="D11" s="70">
        <v>120404.7</v>
      </c>
      <c r="E11" s="71">
        <v>3907.09</v>
      </c>
      <c r="F11" s="72">
        <v>1</v>
      </c>
      <c r="G11" s="73">
        <v>0.8</v>
      </c>
      <c r="H11" s="74">
        <v>745</v>
      </c>
      <c r="I11" s="75">
        <v>4</v>
      </c>
      <c r="J11" s="76">
        <v>3.5</v>
      </c>
      <c r="K11" s="76">
        <v>885.38</v>
      </c>
      <c r="AF11" s="62"/>
    </row>
    <row r="12" spans="1:32" ht="11.25" customHeight="1">
      <c r="A12" s="59" t="s">
        <v>124</v>
      </c>
      <c r="B12" s="59" t="s">
        <v>125</v>
      </c>
      <c r="C12" s="69">
        <v>47317</v>
      </c>
      <c r="D12" s="70">
        <v>184618.5</v>
      </c>
      <c r="E12" s="71">
        <v>3901.74</v>
      </c>
      <c r="F12" s="72">
        <v>4</v>
      </c>
      <c r="G12" s="73">
        <v>2.8</v>
      </c>
      <c r="H12" s="74">
        <v>708.3</v>
      </c>
      <c r="I12" s="75">
        <v>9</v>
      </c>
      <c r="J12" s="76">
        <v>8</v>
      </c>
      <c r="K12" s="76">
        <v>885.38</v>
      </c>
      <c r="AF12" s="62"/>
    </row>
    <row r="13" spans="1:32" ht="11.25" customHeight="1">
      <c r="A13" s="170" t="s">
        <v>126</v>
      </c>
      <c r="B13" s="171"/>
      <c r="C13" s="69">
        <v>260822</v>
      </c>
      <c r="D13" s="70">
        <v>1079802.7</v>
      </c>
      <c r="E13" s="71">
        <v>4140</v>
      </c>
      <c r="F13" s="72">
        <v>74</v>
      </c>
      <c r="G13" s="73">
        <v>50.1</v>
      </c>
      <c r="H13" s="74">
        <v>676.76</v>
      </c>
      <c r="I13" s="75">
        <v>73</v>
      </c>
      <c r="J13" s="76">
        <v>64.7</v>
      </c>
      <c r="K13" s="76">
        <v>885.38</v>
      </c>
    </row>
    <row r="15" spans="1:32" ht="21" customHeight="1">
      <c r="A15" s="168" t="s">
        <v>104</v>
      </c>
      <c r="B15" s="168" t="s">
        <v>105</v>
      </c>
      <c r="C15" s="165" t="s">
        <v>46</v>
      </c>
      <c r="D15" s="166"/>
      <c r="E15" s="166"/>
      <c r="F15" s="165" t="s">
        <v>48</v>
      </c>
      <c r="G15" s="166"/>
      <c r="H15" s="166"/>
      <c r="I15" s="165" t="s">
        <v>50</v>
      </c>
      <c r="J15" s="166"/>
      <c r="K15" s="167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32" ht="12.75" customHeight="1">
      <c r="A16" s="173"/>
      <c r="B16" s="173"/>
      <c r="C16" s="168" t="s">
        <v>107</v>
      </c>
      <c r="D16" s="168" t="s">
        <v>108</v>
      </c>
      <c r="E16" s="168" t="s">
        <v>109</v>
      </c>
      <c r="F16" s="168" t="s">
        <v>107</v>
      </c>
      <c r="G16" s="168" t="s">
        <v>108</v>
      </c>
      <c r="H16" s="168" t="s">
        <v>109</v>
      </c>
      <c r="I16" s="168" t="s">
        <v>107</v>
      </c>
      <c r="J16" s="168" t="s">
        <v>108</v>
      </c>
      <c r="K16" s="168" t="s">
        <v>109</v>
      </c>
    </row>
    <row r="17" spans="1:28" ht="43.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28" ht="11.25" customHeight="1">
      <c r="A18" s="59" t="s">
        <v>110</v>
      </c>
      <c r="B18" s="59" t="s">
        <v>111</v>
      </c>
      <c r="C18" s="77">
        <v>5</v>
      </c>
      <c r="D18" s="77">
        <v>5.3</v>
      </c>
      <c r="E18" s="77">
        <v>1059.83</v>
      </c>
      <c r="F18" s="78">
        <v>59</v>
      </c>
      <c r="G18" s="78">
        <v>69.7</v>
      </c>
      <c r="H18" s="78">
        <v>1180.5</v>
      </c>
      <c r="I18" s="79">
        <v>3</v>
      </c>
      <c r="J18" s="79">
        <v>3.8</v>
      </c>
      <c r="K18" s="79">
        <v>1265.72</v>
      </c>
    </row>
    <row r="19" spans="1:28" ht="11.25" customHeight="1">
      <c r="A19" s="59" t="s">
        <v>112</v>
      </c>
      <c r="B19" s="59" t="s">
        <v>113</v>
      </c>
      <c r="C19" s="77">
        <v>0</v>
      </c>
      <c r="D19" s="77">
        <v>0</v>
      </c>
      <c r="E19" s="77">
        <v>0</v>
      </c>
      <c r="F19" s="78">
        <v>24</v>
      </c>
      <c r="G19" s="78">
        <v>28.3</v>
      </c>
      <c r="H19" s="78">
        <v>1180.5</v>
      </c>
      <c r="I19" s="79">
        <v>0</v>
      </c>
      <c r="J19" s="79">
        <v>0</v>
      </c>
      <c r="K19" s="79">
        <v>0</v>
      </c>
    </row>
    <row r="20" spans="1:28" ht="11.25" customHeight="1">
      <c r="A20" s="59" t="s">
        <v>114</v>
      </c>
      <c r="B20" s="59" t="s">
        <v>115</v>
      </c>
      <c r="C20" s="77">
        <v>0</v>
      </c>
      <c r="D20" s="77">
        <v>0</v>
      </c>
      <c r="E20" s="77">
        <v>0</v>
      </c>
      <c r="F20" s="78">
        <v>32</v>
      </c>
      <c r="G20" s="78">
        <v>37.799999999999997</v>
      </c>
      <c r="H20" s="78">
        <v>1180.5</v>
      </c>
      <c r="I20" s="79">
        <v>0</v>
      </c>
      <c r="J20" s="79">
        <v>0</v>
      </c>
      <c r="K20" s="79">
        <v>0</v>
      </c>
    </row>
    <row r="21" spans="1:28" ht="11.25" customHeight="1">
      <c r="A21" s="59" t="s">
        <v>116</v>
      </c>
      <c r="B21" s="59" t="s">
        <v>117</v>
      </c>
      <c r="C21" s="77">
        <v>0</v>
      </c>
      <c r="D21" s="77">
        <v>0</v>
      </c>
      <c r="E21" s="77">
        <v>0</v>
      </c>
      <c r="F21" s="78">
        <v>20</v>
      </c>
      <c r="G21" s="78">
        <v>23.6</v>
      </c>
      <c r="H21" s="78">
        <v>1180.5</v>
      </c>
      <c r="I21" s="79">
        <v>0</v>
      </c>
      <c r="J21" s="79">
        <v>0</v>
      </c>
      <c r="K21" s="79">
        <v>0</v>
      </c>
    </row>
    <row r="22" spans="1:28" ht="11.25" customHeight="1">
      <c r="A22" s="59" t="s">
        <v>118</v>
      </c>
      <c r="B22" s="59" t="s">
        <v>119</v>
      </c>
      <c r="C22" s="77">
        <v>4</v>
      </c>
      <c r="D22" s="77">
        <v>4.0999999999999996</v>
      </c>
      <c r="E22" s="77">
        <v>1037.4000000000001</v>
      </c>
      <c r="F22" s="78">
        <v>54</v>
      </c>
      <c r="G22" s="78">
        <v>63.7</v>
      </c>
      <c r="H22" s="78">
        <v>1180.5</v>
      </c>
      <c r="I22" s="79">
        <v>3</v>
      </c>
      <c r="J22" s="79">
        <v>3.6</v>
      </c>
      <c r="K22" s="79">
        <v>1213.83</v>
      </c>
    </row>
    <row r="23" spans="1:28" ht="11.25" customHeight="1">
      <c r="A23" s="59" t="s">
        <v>120</v>
      </c>
      <c r="B23" s="59" t="s">
        <v>121</v>
      </c>
      <c r="C23" s="77">
        <v>4</v>
      </c>
      <c r="D23" s="77">
        <v>4.3</v>
      </c>
      <c r="E23" s="77">
        <v>1064.04</v>
      </c>
      <c r="F23" s="78">
        <v>60</v>
      </c>
      <c r="G23" s="78">
        <v>70.8</v>
      </c>
      <c r="H23" s="78">
        <v>1180.5</v>
      </c>
      <c r="I23" s="79">
        <v>0</v>
      </c>
      <c r="J23" s="79">
        <v>0</v>
      </c>
      <c r="K23" s="79">
        <v>0</v>
      </c>
    </row>
    <row r="24" spans="1:28" ht="11.25" customHeight="1">
      <c r="A24" s="59" t="s">
        <v>122</v>
      </c>
      <c r="B24" s="59" t="s">
        <v>123</v>
      </c>
      <c r="C24" s="77">
        <v>0</v>
      </c>
      <c r="D24" s="77">
        <v>0</v>
      </c>
      <c r="E24" s="77">
        <v>0</v>
      </c>
      <c r="F24" s="78">
        <v>36</v>
      </c>
      <c r="G24" s="78">
        <v>42.5</v>
      </c>
      <c r="H24" s="78">
        <v>1180.5</v>
      </c>
      <c r="I24" s="79">
        <v>0</v>
      </c>
      <c r="J24" s="79">
        <v>0</v>
      </c>
      <c r="K24" s="79">
        <v>0</v>
      </c>
    </row>
    <row r="25" spans="1:28" ht="11.25" customHeight="1">
      <c r="A25" s="59" t="s">
        <v>124</v>
      </c>
      <c r="B25" s="59" t="s">
        <v>125</v>
      </c>
      <c r="C25" s="77">
        <v>0</v>
      </c>
      <c r="D25" s="77">
        <v>0</v>
      </c>
      <c r="E25" s="77">
        <v>0</v>
      </c>
      <c r="F25" s="78">
        <v>62</v>
      </c>
      <c r="G25" s="78">
        <v>73.2</v>
      </c>
      <c r="H25" s="78">
        <v>1180.5</v>
      </c>
      <c r="I25" s="79">
        <v>3</v>
      </c>
      <c r="J25" s="79">
        <v>3.7</v>
      </c>
      <c r="K25" s="79">
        <v>1248.29</v>
      </c>
    </row>
    <row r="26" spans="1:28" ht="11.25" customHeight="1">
      <c r="A26" s="170" t="s">
        <v>126</v>
      </c>
      <c r="B26" s="171"/>
      <c r="C26" s="77">
        <v>13</v>
      </c>
      <c r="D26" s="77">
        <v>13.7</v>
      </c>
      <c r="E26" s="77">
        <v>1054.22</v>
      </c>
      <c r="F26" s="78">
        <v>347</v>
      </c>
      <c r="G26" s="78">
        <v>409.6</v>
      </c>
      <c r="H26" s="78">
        <v>1180.5</v>
      </c>
      <c r="I26" s="79">
        <v>9</v>
      </c>
      <c r="J26" s="79">
        <v>11.1</v>
      </c>
      <c r="K26" s="79">
        <v>1242.6099999999999</v>
      </c>
    </row>
    <row r="28" spans="1:28" ht="20.25" customHeight="1">
      <c r="A28" s="168" t="s">
        <v>104</v>
      </c>
      <c r="B28" s="168" t="s">
        <v>105</v>
      </c>
      <c r="C28" s="165" t="s">
        <v>52</v>
      </c>
      <c r="D28" s="166"/>
      <c r="E28" s="166"/>
      <c r="F28" s="165" t="s">
        <v>54</v>
      </c>
      <c r="G28" s="166"/>
      <c r="H28" s="166"/>
      <c r="I28" s="165" t="s">
        <v>56</v>
      </c>
      <c r="J28" s="166"/>
      <c r="K28" s="167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ht="12.75" customHeight="1">
      <c r="A29" s="173"/>
      <c r="B29" s="173"/>
      <c r="C29" s="168" t="s">
        <v>107</v>
      </c>
      <c r="D29" s="168" t="s">
        <v>108</v>
      </c>
      <c r="E29" s="168" t="s">
        <v>109</v>
      </c>
      <c r="F29" s="168" t="s">
        <v>107</v>
      </c>
      <c r="G29" s="168" t="s">
        <v>108</v>
      </c>
      <c r="H29" s="168" t="s">
        <v>109</v>
      </c>
      <c r="I29" s="168" t="s">
        <v>107</v>
      </c>
      <c r="J29" s="168" t="s">
        <v>108</v>
      </c>
      <c r="K29" s="168" t="s">
        <v>109</v>
      </c>
    </row>
    <row r="30" spans="1:28" ht="43.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28" ht="11.25" customHeight="1">
      <c r="A31" s="59" t="s">
        <v>110</v>
      </c>
      <c r="B31" s="59" t="s">
        <v>111</v>
      </c>
      <c r="C31" s="80">
        <v>7</v>
      </c>
      <c r="D31" s="80">
        <v>9.5</v>
      </c>
      <c r="E31" s="80">
        <v>1359.26</v>
      </c>
      <c r="F31" s="81">
        <v>240</v>
      </c>
      <c r="G31" s="81">
        <v>340.4</v>
      </c>
      <c r="H31" s="81">
        <v>1418.24</v>
      </c>
      <c r="I31" s="82">
        <v>68</v>
      </c>
      <c r="J31" s="82">
        <v>115.9</v>
      </c>
      <c r="K31" s="82">
        <v>1704.86</v>
      </c>
    </row>
    <row r="32" spans="1:28" ht="11.25" customHeight="1">
      <c r="A32" s="59" t="s">
        <v>112</v>
      </c>
      <c r="B32" s="59" t="s">
        <v>113</v>
      </c>
      <c r="C32" s="80">
        <v>0</v>
      </c>
      <c r="D32" s="80">
        <v>0</v>
      </c>
      <c r="E32" s="80">
        <v>0</v>
      </c>
      <c r="F32" s="81">
        <v>102</v>
      </c>
      <c r="G32" s="81">
        <v>144.80000000000001</v>
      </c>
      <c r="H32" s="81">
        <v>1419.46</v>
      </c>
      <c r="I32" s="82">
        <v>18</v>
      </c>
      <c r="J32" s="82">
        <v>29.6</v>
      </c>
      <c r="K32" s="82">
        <v>1642.5</v>
      </c>
    </row>
    <row r="33" spans="1:28" ht="11.25" customHeight="1">
      <c r="A33" s="59" t="s">
        <v>114</v>
      </c>
      <c r="B33" s="59" t="s">
        <v>115</v>
      </c>
      <c r="C33" s="80">
        <v>0</v>
      </c>
      <c r="D33" s="80">
        <v>0</v>
      </c>
      <c r="E33" s="80">
        <v>0</v>
      </c>
      <c r="F33" s="81">
        <v>62</v>
      </c>
      <c r="G33" s="81">
        <v>87.8</v>
      </c>
      <c r="H33" s="81">
        <v>1416.6</v>
      </c>
      <c r="I33" s="82">
        <v>6</v>
      </c>
      <c r="J33" s="82">
        <v>10.5</v>
      </c>
      <c r="K33" s="82">
        <v>1741.75</v>
      </c>
    </row>
    <row r="34" spans="1:28" ht="11.25" customHeight="1">
      <c r="A34" s="59" t="s">
        <v>116</v>
      </c>
      <c r="B34" s="59" t="s">
        <v>117</v>
      </c>
      <c r="C34" s="80">
        <v>0</v>
      </c>
      <c r="D34" s="80">
        <v>0</v>
      </c>
      <c r="E34" s="80">
        <v>0</v>
      </c>
      <c r="F34" s="81">
        <v>104</v>
      </c>
      <c r="G34" s="81">
        <v>147.30000000000001</v>
      </c>
      <c r="H34" s="81">
        <v>1416.69</v>
      </c>
      <c r="I34" s="82">
        <v>12</v>
      </c>
      <c r="J34" s="82">
        <v>20.8</v>
      </c>
      <c r="K34" s="82">
        <v>1734.76</v>
      </c>
    </row>
    <row r="35" spans="1:28" ht="11.25" customHeight="1">
      <c r="A35" s="59" t="s">
        <v>118</v>
      </c>
      <c r="B35" s="59" t="s">
        <v>119</v>
      </c>
      <c r="C35" s="80">
        <v>0</v>
      </c>
      <c r="D35" s="80">
        <v>0</v>
      </c>
      <c r="E35" s="80">
        <v>0</v>
      </c>
      <c r="F35" s="81">
        <v>137</v>
      </c>
      <c r="G35" s="81">
        <v>194.6</v>
      </c>
      <c r="H35" s="81">
        <v>1420.35</v>
      </c>
      <c r="I35" s="82">
        <v>31</v>
      </c>
      <c r="J35" s="82">
        <v>52.4</v>
      </c>
      <c r="K35" s="82">
        <v>1689.49</v>
      </c>
    </row>
    <row r="36" spans="1:28" ht="11.25" customHeight="1">
      <c r="A36" s="59" t="s">
        <v>120</v>
      </c>
      <c r="B36" s="59" t="s">
        <v>121</v>
      </c>
      <c r="C36" s="80">
        <v>2</v>
      </c>
      <c r="D36" s="80">
        <v>2.7</v>
      </c>
      <c r="E36" s="80">
        <v>1377.74</v>
      </c>
      <c r="F36" s="81">
        <v>140</v>
      </c>
      <c r="G36" s="81">
        <v>198.4</v>
      </c>
      <c r="H36" s="81">
        <v>1417.38</v>
      </c>
      <c r="I36" s="82">
        <v>25</v>
      </c>
      <c r="J36" s="82">
        <v>43.8</v>
      </c>
      <c r="K36" s="82">
        <v>1750.94</v>
      </c>
    </row>
    <row r="37" spans="1:28" ht="11.25" customHeight="1">
      <c r="A37" s="59" t="s">
        <v>122</v>
      </c>
      <c r="B37" s="59" t="s">
        <v>123</v>
      </c>
      <c r="C37" s="80">
        <v>0</v>
      </c>
      <c r="D37" s="80">
        <v>0</v>
      </c>
      <c r="E37" s="80">
        <v>0</v>
      </c>
      <c r="F37" s="81">
        <v>121</v>
      </c>
      <c r="G37" s="81">
        <v>171.4</v>
      </c>
      <c r="H37" s="81">
        <v>1416.6</v>
      </c>
      <c r="I37" s="82">
        <v>19</v>
      </c>
      <c r="J37" s="82">
        <v>33.4</v>
      </c>
      <c r="K37" s="82">
        <v>1759.54</v>
      </c>
    </row>
    <row r="38" spans="1:28" ht="11.25" customHeight="1">
      <c r="A38" s="59" t="s">
        <v>124</v>
      </c>
      <c r="B38" s="59" t="s">
        <v>125</v>
      </c>
      <c r="C38" s="80">
        <v>1</v>
      </c>
      <c r="D38" s="80">
        <v>1.4</v>
      </c>
      <c r="E38" s="80">
        <v>1389.25</v>
      </c>
      <c r="F38" s="81">
        <v>188</v>
      </c>
      <c r="G38" s="81">
        <v>266.5</v>
      </c>
      <c r="H38" s="81">
        <v>1417.45</v>
      </c>
      <c r="I38" s="82">
        <v>19</v>
      </c>
      <c r="J38" s="82">
        <v>33.5</v>
      </c>
      <c r="K38" s="82">
        <v>1764.34</v>
      </c>
    </row>
    <row r="39" spans="1:28" ht="11.25" customHeight="1">
      <c r="A39" s="170" t="s">
        <v>126</v>
      </c>
      <c r="B39" s="171"/>
      <c r="C39" s="80">
        <v>10</v>
      </c>
      <c r="D39" s="80">
        <v>13.6</v>
      </c>
      <c r="E39" s="80">
        <v>1365.96</v>
      </c>
      <c r="F39" s="81">
        <v>1094</v>
      </c>
      <c r="G39" s="81">
        <v>1551.2</v>
      </c>
      <c r="H39" s="81">
        <v>1417.95</v>
      </c>
      <c r="I39" s="82">
        <v>198</v>
      </c>
      <c r="J39" s="82">
        <v>339.9</v>
      </c>
      <c r="K39" s="82">
        <v>1716.49</v>
      </c>
    </row>
    <row r="41" spans="1:28" ht="21" customHeight="1">
      <c r="A41" s="168" t="s">
        <v>104</v>
      </c>
      <c r="B41" s="168" t="s">
        <v>105</v>
      </c>
      <c r="C41" s="165" t="s">
        <v>58</v>
      </c>
      <c r="D41" s="166"/>
      <c r="E41" s="166"/>
      <c r="F41" s="165" t="s">
        <v>60</v>
      </c>
      <c r="G41" s="166"/>
      <c r="H41" s="166"/>
      <c r="I41" s="165" t="s">
        <v>62</v>
      </c>
      <c r="J41" s="166"/>
      <c r="K41" s="167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</row>
    <row r="42" spans="1:28" ht="12.75" customHeight="1">
      <c r="A42" s="173"/>
      <c r="B42" s="173"/>
      <c r="C42" s="168" t="s">
        <v>107</v>
      </c>
      <c r="D42" s="168" t="s">
        <v>108</v>
      </c>
      <c r="E42" s="168" t="s">
        <v>109</v>
      </c>
      <c r="F42" s="168" t="s">
        <v>107</v>
      </c>
      <c r="G42" s="168" t="s">
        <v>108</v>
      </c>
      <c r="H42" s="168" t="s">
        <v>109</v>
      </c>
      <c r="I42" s="168" t="s">
        <v>107</v>
      </c>
      <c r="J42" s="168" t="s">
        <v>108</v>
      </c>
      <c r="K42" s="168" t="s">
        <v>109</v>
      </c>
    </row>
    <row r="43" spans="1:28" ht="40.5" customHeight="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spans="1:28" ht="11.25" customHeight="1">
      <c r="A44" s="59" t="s">
        <v>110</v>
      </c>
      <c r="B44" s="59" t="s">
        <v>111</v>
      </c>
      <c r="C44" s="83">
        <v>23246</v>
      </c>
      <c r="D44" s="83">
        <v>64955.7</v>
      </c>
      <c r="E44" s="83">
        <v>2794.27</v>
      </c>
      <c r="F44" s="84">
        <v>15064</v>
      </c>
      <c r="G44" s="84">
        <v>53388.2</v>
      </c>
      <c r="H44" s="84">
        <v>3544.1</v>
      </c>
      <c r="I44" s="85">
        <v>15056</v>
      </c>
      <c r="J44" s="85">
        <v>66389.899999999994</v>
      </c>
      <c r="K44" s="85">
        <v>4409.53</v>
      </c>
    </row>
    <row r="45" spans="1:28" ht="11.25" customHeight="1">
      <c r="A45" s="59" t="s">
        <v>112</v>
      </c>
      <c r="B45" s="59" t="s">
        <v>113</v>
      </c>
      <c r="C45" s="83">
        <v>5417</v>
      </c>
      <c r="D45" s="83">
        <v>15201</v>
      </c>
      <c r="E45" s="83">
        <v>2806.17</v>
      </c>
      <c r="F45" s="84">
        <v>3623</v>
      </c>
      <c r="G45" s="84">
        <v>12747.3</v>
      </c>
      <c r="H45" s="84">
        <v>3518.43</v>
      </c>
      <c r="I45" s="85">
        <v>3209</v>
      </c>
      <c r="J45" s="85">
        <v>14056.5</v>
      </c>
      <c r="K45" s="85">
        <v>4380.3500000000004</v>
      </c>
    </row>
    <row r="46" spans="1:28" ht="11.25" customHeight="1">
      <c r="A46" s="59" t="s">
        <v>114</v>
      </c>
      <c r="B46" s="59" t="s">
        <v>115</v>
      </c>
      <c r="C46" s="83">
        <v>8217</v>
      </c>
      <c r="D46" s="83">
        <v>22909.9</v>
      </c>
      <c r="E46" s="83">
        <v>2788.11</v>
      </c>
      <c r="F46" s="84">
        <v>5184</v>
      </c>
      <c r="G46" s="84">
        <v>18325.3</v>
      </c>
      <c r="H46" s="84">
        <v>3534.97</v>
      </c>
      <c r="I46" s="85">
        <v>4505</v>
      </c>
      <c r="J46" s="85">
        <v>19646.5</v>
      </c>
      <c r="K46" s="85">
        <v>4361.05</v>
      </c>
    </row>
    <row r="47" spans="1:28" ht="11.25" customHeight="1">
      <c r="A47" s="59" t="s">
        <v>116</v>
      </c>
      <c r="B47" s="59" t="s">
        <v>117</v>
      </c>
      <c r="C47" s="83">
        <v>7806</v>
      </c>
      <c r="D47" s="83">
        <v>21883.5</v>
      </c>
      <c r="E47" s="83">
        <v>2803.42</v>
      </c>
      <c r="F47" s="84">
        <v>4717</v>
      </c>
      <c r="G47" s="84">
        <v>16641.2</v>
      </c>
      <c r="H47" s="84">
        <v>3527.91</v>
      </c>
      <c r="I47" s="85">
        <v>4473</v>
      </c>
      <c r="J47" s="85">
        <v>19524.5</v>
      </c>
      <c r="K47" s="85">
        <v>4364.97</v>
      </c>
    </row>
    <row r="48" spans="1:28" ht="11.25" customHeight="1">
      <c r="A48" s="59" t="s">
        <v>118</v>
      </c>
      <c r="B48" s="59" t="s">
        <v>119</v>
      </c>
      <c r="C48" s="83">
        <v>11815</v>
      </c>
      <c r="D48" s="83">
        <v>33073.599999999999</v>
      </c>
      <c r="E48" s="83">
        <v>2799.29</v>
      </c>
      <c r="F48" s="84">
        <v>7805</v>
      </c>
      <c r="G48" s="84">
        <v>27540.400000000001</v>
      </c>
      <c r="H48" s="84">
        <v>3528.56</v>
      </c>
      <c r="I48" s="85">
        <v>7438</v>
      </c>
      <c r="J48" s="85">
        <v>32576.3</v>
      </c>
      <c r="K48" s="85">
        <v>4379.71</v>
      </c>
    </row>
    <row r="49" spans="1:28" ht="11.25" customHeight="1">
      <c r="A49" s="59" t="s">
        <v>120</v>
      </c>
      <c r="B49" s="59" t="s">
        <v>121</v>
      </c>
      <c r="C49" s="83">
        <v>8642</v>
      </c>
      <c r="D49" s="83">
        <v>24132.7</v>
      </c>
      <c r="E49" s="83">
        <v>2792.5</v>
      </c>
      <c r="F49" s="84">
        <v>5748</v>
      </c>
      <c r="G49" s="84">
        <v>20274.8</v>
      </c>
      <c r="H49" s="84">
        <v>3527.27</v>
      </c>
      <c r="I49" s="85">
        <v>4928</v>
      </c>
      <c r="J49" s="85">
        <v>21439.7</v>
      </c>
      <c r="K49" s="85">
        <v>4350.58</v>
      </c>
    </row>
    <row r="50" spans="1:28" ht="11.25" customHeight="1">
      <c r="A50" s="59" t="s">
        <v>122</v>
      </c>
      <c r="B50" s="59" t="s">
        <v>123</v>
      </c>
      <c r="C50" s="83">
        <v>12364</v>
      </c>
      <c r="D50" s="83">
        <v>34507.599999999999</v>
      </c>
      <c r="E50" s="83">
        <v>2790.98</v>
      </c>
      <c r="F50" s="84">
        <v>7225</v>
      </c>
      <c r="G50" s="84">
        <v>25469.8</v>
      </c>
      <c r="H50" s="84">
        <v>3525.24</v>
      </c>
      <c r="I50" s="85">
        <v>6762</v>
      </c>
      <c r="J50" s="85">
        <v>29566.9</v>
      </c>
      <c r="K50" s="85">
        <v>4372.51</v>
      </c>
    </row>
    <row r="51" spans="1:28" ht="11.25" customHeight="1">
      <c r="A51" s="59" t="s">
        <v>124</v>
      </c>
      <c r="B51" s="59" t="s">
        <v>125</v>
      </c>
      <c r="C51" s="83">
        <v>20540</v>
      </c>
      <c r="D51" s="83">
        <v>57083.3</v>
      </c>
      <c r="E51" s="83">
        <v>2779.13</v>
      </c>
      <c r="F51" s="84">
        <v>9746</v>
      </c>
      <c r="G51" s="84">
        <v>34261</v>
      </c>
      <c r="H51" s="84">
        <v>3515.39</v>
      </c>
      <c r="I51" s="85">
        <v>9728</v>
      </c>
      <c r="J51" s="85">
        <v>42577.8</v>
      </c>
      <c r="K51" s="85">
        <v>4376.83</v>
      </c>
    </row>
    <row r="52" spans="1:28" ht="11.25" customHeight="1">
      <c r="A52" s="170" t="s">
        <v>126</v>
      </c>
      <c r="B52" s="171"/>
      <c r="C52" s="83">
        <v>98047</v>
      </c>
      <c r="D52" s="83">
        <v>273747.3</v>
      </c>
      <c r="E52" s="83">
        <v>2792</v>
      </c>
      <c r="F52" s="84">
        <v>59112</v>
      </c>
      <c r="G52" s="84">
        <v>208648</v>
      </c>
      <c r="H52" s="84">
        <v>3529.71</v>
      </c>
      <c r="I52" s="85">
        <v>56099</v>
      </c>
      <c r="J52" s="85">
        <v>245778.1</v>
      </c>
      <c r="K52" s="85">
        <v>4381.1499999999996</v>
      </c>
    </row>
    <row r="54" spans="1:28" ht="19.5" customHeight="1">
      <c r="A54" s="168" t="s">
        <v>104</v>
      </c>
      <c r="B54" s="168" t="s">
        <v>105</v>
      </c>
      <c r="C54" s="165" t="s">
        <v>64</v>
      </c>
      <c r="D54" s="166"/>
      <c r="E54" s="166"/>
      <c r="F54" s="165" t="s">
        <v>66</v>
      </c>
      <c r="G54" s="166"/>
      <c r="H54" s="167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spans="1:28" ht="12.75" customHeight="1">
      <c r="A55" s="173"/>
      <c r="B55" s="173"/>
      <c r="C55" s="168" t="s">
        <v>107</v>
      </c>
      <c r="D55" s="168" t="s">
        <v>108</v>
      </c>
      <c r="E55" s="168" t="s">
        <v>109</v>
      </c>
      <c r="F55" s="168" t="s">
        <v>107</v>
      </c>
      <c r="G55" s="168" t="s">
        <v>108</v>
      </c>
      <c r="H55" s="168" t="s">
        <v>109</v>
      </c>
    </row>
    <row r="56" spans="1:28" ht="48" customHeight="1">
      <c r="A56" s="169"/>
      <c r="B56" s="169"/>
      <c r="C56" s="169"/>
      <c r="D56" s="169"/>
      <c r="E56" s="169"/>
      <c r="F56" s="169"/>
      <c r="G56" s="169"/>
      <c r="H56" s="169"/>
    </row>
    <row r="57" spans="1:28" ht="11.25" customHeight="1">
      <c r="A57" s="59" t="s">
        <v>110</v>
      </c>
      <c r="B57" s="59" t="s">
        <v>111</v>
      </c>
      <c r="C57" s="86">
        <v>16153</v>
      </c>
      <c r="D57" s="86">
        <v>107713.3</v>
      </c>
      <c r="E57" s="86">
        <v>6668.31</v>
      </c>
      <c r="F57" s="87">
        <v>3630</v>
      </c>
      <c r="G57" s="87">
        <v>55882.5</v>
      </c>
      <c r="H57" s="87">
        <v>15394.63</v>
      </c>
    </row>
    <row r="58" spans="1:28" ht="11.25" customHeight="1">
      <c r="A58" s="59" t="s">
        <v>112</v>
      </c>
      <c r="B58" s="59" t="s">
        <v>113</v>
      </c>
      <c r="C58" s="86">
        <v>1931</v>
      </c>
      <c r="D58" s="86">
        <v>12408.7</v>
      </c>
      <c r="E58" s="86">
        <v>6426.05</v>
      </c>
      <c r="F58" s="87">
        <v>215</v>
      </c>
      <c r="G58" s="87">
        <v>3014.7</v>
      </c>
      <c r="H58" s="87">
        <v>14021.73</v>
      </c>
    </row>
    <row r="59" spans="1:28" ht="11.25" customHeight="1">
      <c r="A59" s="59" t="s">
        <v>114</v>
      </c>
      <c r="B59" s="59" t="s">
        <v>115</v>
      </c>
      <c r="C59" s="86">
        <v>2354</v>
      </c>
      <c r="D59" s="86">
        <v>14911.2</v>
      </c>
      <c r="E59" s="86">
        <v>6334.42</v>
      </c>
      <c r="F59" s="87">
        <v>269</v>
      </c>
      <c r="G59" s="87">
        <v>3740.4</v>
      </c>
      <c r="H59" s="87">
        <v>13904.7</v>
      </c>
    </row>
    <row r="60" spans="1:28" ht="11.25" customHeight="1">
      <c r="A60" s="59" t="s">
        <v>116</v>
      </c>
      <c r="B60" s="59" t="s">
        <v>117</v>
      </c>
      <c r="C60" s="86">
        <v>2321</v>
      </c>
      <c r="D60" s="86">
        <v>14702.4</v>
      </c>
      <c r="E60" s="86">
        <v>6334.5</v>
      </c>
      <c r="F60" s="87">
        <v>219</v>
      </c>
      <c r="G60" s="87">
        <v>3174.7</v>
      </c>
      <c r="H60" s="87">
        <v>14496.43</v>
      </c>
    </row>
    <row r="61" spans="1:28" ht="11.25" customHeight="1">
      <c r="A61" s="59" t="s">
        <v>118</v>
      </c>
      <c r="B61" s="59" t="s">
        <v>119</v>
      </c>
      <c r="C61" s="86">
        <v>4097</v>
      </c>
      <c r="D61" s="86">
        <v>26076.6</v>
      </c>
      <c r="E61" s="86">
        <v>6364.8</v>
      </c>
      <c r="F61" s="87">
        <v>430</v>
      </c>
      <c r="G61" s="87">
        <v>6110.3</v>
      </c>
      <c r="H61" s="87">
        <v>14210.1</v>
      </c>
    </row>
    <row r="62" spans="1:28" ht="11.25" customHeight="1">
      <c r="A62" s="59" t="s">
        <v>120</v>
      </c>
      <c r="B62" s="59" t="s">
        <v>121</v>
      </c>
      <c r="C62" s="86">
        <v>2494</v>
      </c>
      <c r="D62" s="86">
        <v>16048.8</v>
      </c>
      <c r="E62" s="86">
        <v>6434.98</v>
      </c>
      <c r="F62" s="87">
        <v>331</v>
      </c>
      <c r="G62" s="87">
        <v>4475.7</v>
      </c>
      <c r="H62" s="87">
        <v>13521.76</v>
      </c>
    </row>
    <row r="63" spans="1:28" ht="11.25" customHeight="1">
      <c r="A63" s="59" t="s">
        <v>122</v>
      </c>
      <c r="B63" s="59" t="s">
        <v>123</v>
      </c>
      <c r="C63" s="86">
        <v>3830</v>
      </c>
      <c r="D63" s="86">
        <v>24599.200000000001</v>
      </c>
      <c r="E63" s="86">
        <v>6422.77</v>
      </c>
      <c r="F63" s="87">
        <v>455</v>
      </c>
      <c r="G63" s="87">
        <v>6009.6</v>
      </c>
      <c r="H63" s="87">
        <v>13207.8</v>
      </c>
    </row>
    <row r="64" spans="1:28" ht="11.25" customHeight="1">
      <c r="A64" s="59" t="s">
        <v>124</v>
      </c>
      <c r="B64" s="59" t="s">
        <v>125</v>
      </c>
      <c r="C64" s="86">
        <v>6332</v>
      </c>
      <c r="D64" s="86">
        <v>40912.6</v>
      </c>
      <c r="E64" s="86">
        <v>6461.25</v>
      </c>
      <c r="F64" s="87">
        <v>685</v>
      </c>
      <c r="G64" s="87">
        <v>9394.7000000000007</v>
      </c>
      <c r="H64" s="87">
        <v>13714.86</v>
      </c>
    </row>
    <row r="65" spans="1:8" ht="11.25" customHeight="1">
      <c r="A65" s="170" t="s">
        <v>126</v>
      </c>
      <c r="B65" s="171"/>
      <c r="C65" s="86">
        <v>39512</v>
      </c>
      <c r="D65" s="86">
        <v>257372.79999999999</v>
      </c>
      <c r="E65" s="86">
        <v>6513.79</v>
      </c>
      <c r="F65" s="87">
        <v>6234</v>
      </c>
      <c r="G65" s="87">
        <v>91802.6</v>
      </c>
      <c r="H65" s="87">
        <v>14726.1</v>
      </c>
    </row>
  </sheetData>
  <mergeCells count="72">
    <mergeCell ref="A65:B65"/>
    <mergeCell ref="J42:J43"/>
    <mergeCell ref="A52:B52"/>
    <mergeCell ref="A54:A56"/>
    <mergeCell ref="B54:B56"/>
    <mergeCell ref="C54:E54"/>
    <mergeCell ref="F54:H54"/>
    <mergeCell ref="C55:C56"/>
    <mergeCell ref="D55:D56"/>
    <mergeCell ref="E55:E56"/>
    <mergeCell ref="F55:F56"/>
    <mergeCell ref="G55:G56"/>
    <mergeCell ref="H55:H56"/>
    <mergeCell ref="I41:K41"/>
    <mergeCell ref="C42:C43"/>
    <mergeCell ref="C29:C30"/>
    <mergeCell ref="D29:D30"/>
    <mergeCell ref="E29:E30"/>
    <mergeCell ref="F29:F30"/>
    <mergeCell ref="G29:G30"/>
    <mergeCell ref="H29:H30"/>
    <mergeCell ref="K42:K43"/>
    <mergeCell ref="D42:D43"/>
    <mergeCell ref="E42:E43"/>
    <mergeCell ref="F42:F43"/>
    <mergeCell ref="G42:G43"/>
    <mergeCell ref="H42:H43"/>
    <mergeCell ref="I42:I43"/>
    <mergeCell ref="A39:B39"/>
    <mergeCell ref="A41:A43"/>
    <mergeCell ref="B41:B43"/>
    <mergeCell ref="C41:E41"/>
    <mergeCell ref="F41:H41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A28:A30"/>
    <mergeCell ref="B28:B30"/>
    <mergeCell ref="C28:E28"/>
    <mergeCell ref="F28:H28"/>
    <mergeCell ref="I28:K28"/>
    <mergeCell ref="I29:I30"/>
    <mergeCell ref="J29:J30"/>
    <mergeCell ref="K29:K30"/>
    <mergeCell ref="A13:B13"/>
    <mergeCell ref="A1:F1"/>
    <mergeCell ref="A2:A4"/>
    <mergeCell ref="B2:B4"/>
    <mergeCell ref="C2:E2"/>
    <mergeCell ref="F2:H2"/>
    <mergeCell ref="G3:G4"/>
    <mergeCell ref="H3:H4"/>
    <mergeCell ref="I2:K2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topLeftCell="A16" workbookViewId="0">
      <selection activeCell="C31" sqref="C31:E39"/>
    </sheetView>
  </sheetViews>
  <sheetFormatPr defaultRowHeight="11.25" customHeight="1"/>
  <cols>
    <col min="1" max="1" width="3.6640625" style="50" customWidth="1"/>
    <col min="2" max="2" width="33" style="50" customWidth="1"/>
    <col min="3" max="3" width="11" style="50" customWidth="1"/>
    <col min="4" max="4" width="14.1640625" style="50" customWidth="1"/>
    <col min="5" max="5" width="10.33203125" style="50" customWidth="1"/>
    <col min="6" max="6" width="11" style="50" customWidth="1"/>
    <col min="7" max="7" width="14.1640625" style="50" customWidth="1"/>
    <col min="8" max="8" width="10.33203125" style="50" customWidth="1"/>
    <col min="9" max="9" width="11" style="50" customWidth="1"/>
    <col min="10" max="10" width="14.1640625" style="48" customWidth="1"/>
    <col min="11" max="11" width="10.33203125" style="63" customWidth="1"/>
    <col min="12" max="12" width="9.1640625" style="49" customWidth="1"/>
    <col min="13" max="13" width="31.33203125" style="64" customWidth="1"/>
    <col min="14" max="16384" width="9.33203125" style="50"/>
  </cols>
  <sheetData>
    <row r="1" spans="1:11" ht="11.25" customHeight="1">
      <c r="A1" s="172" t="s">
        <v>127</v>
      </c>
      <c r="B1" s="172"/>
      <c r="C1" s="172"/>
      <c r="D1" s="172"/>
      <c r="E1" s="172"/>
      <c r="F1" s="172"/>
      <c r="G1" s="55"/>
    </row>
    <row r="2" spans="1:11" ht="23.25" customHeight="1">
      <c r="A2" s="168" t="s">
        <v>104</v>
      </c>
      <c r="B2" s="168" t="s">
        <v>105</v>
      </c>
      <c r="C2" s="165" t="s">
        <v>106</v>
      </c>
      <c r="D2" s="166"/>
      <c r="E2" s="167"/>
      <c r="F2" s="165" t="s">
        <v>128</v>
      </c>
      <c r="G2" s="166"/>
      <c r="H2" s="167"/>
      <c r="I2" s="165" t="s">
        <v>129</v>
      </c>
      <c r="J2" s="166"/>
      <c r="K2" s="167"/>
    </row>
    <row r="3" spans="1:11" ht="28.5" customHeight="1">
      <c r="A3" s="173"/>
      <c r="B3" s="173"/>
      <c r="C3" s="168" t="s">
        <v>107</v>
      </c>
      <c r="D3" s="168" t="s">
        <v>108</v>
      </c>
      <c r="E3" s="168" t="s">
        <v>109</v>
      </c>
      <c r="F3" s="168" t="s">
        <v>107</v>
      </c>
      <c r="G3" s="168" t="s">
        <v>108</v>
      </c>
      <c r="H3" s="168" t="s">
        <v>109</v>
      </c>
      <c r="I3" s="168" t="s">
        <v>107</v>
      </c>
      <c r="J3" s="168" t="s">
        <v>108</v>
      </c>
      <c r="K3" s="168" t="s">
        <v>109</v>
      </c>
    </row>
    <row r="4" spans="1:11" ht="21.7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1" ht="12.75" customHeight="1">
      <c r="A5" s="59" t="s">
        <v>110</v>
      </c>
      <c r="B5" s="59" t="s">
        <v>111</v>
      </c>
      <c r="C5" s="69">
        <v>73532</v>
      </c>
      <c r="D5" s="70">
        <v>348874.2</v>
      </c>
      <c r="E5" s="71">
        <v>4744.5200000000004</v>
      </c>
      <c r="F5" s="88">
        <v>56895</v>
      </c>
      <c r="G5" s="88">
        <v>278787.90000000002</v>
      </c>
      <c r="H5" s="88">
        <v>4900.04</v>
      </c>
      <c r="I5" s="89">
        <v>12055</v>
      </c>
      <c r="J5" s="89">
        <v>45187.3</v>
      </c>
      <c r="K5" s="89">
        <v>3748.43</v>
      </c>
    </row>
    <row r="6" spans="1:11" ht="12.75" customHeight="1">
      <c r="A6" s="59" t="s">
        <v>112</v>
      </c>
      <c r="B6" s="59" t="s">
        <v>113</v>
      </c>
      <c r="C6" s="69">
        <v>14544</v>
      </c>
      <c r="D6" s="70">
        <v>57634.400000000001</v>
      </c>
      <c r="E6" s="71">
        <v>3962.76</v>
      </c>
      <c r="F6" s="88">
        <v>11144</v>
      </c>
      <c r="G6" s="88">
        <v>46569.5</v>
      </c>
      <c r="H6" s="88">
        <v>4178.88</v>
      </c>
      <c r="I6" s="89">
        <v>2328</v>
      </c>
      <c r="J6" s="89">
        <v>7665.1</v>
      </c>
      <c r="K6" s="89">
        <v>3292.59</v>
      </c>
    </row>
    <row r="7" spans="1:11" ht="12.75" customHeight="1">
      <c r="A7" s="59" t="s">
        <v>114</v>
      </c>
      <c r="B7" s="59" t="s">
        <v>115</v>
      </c>
      <c r="C7" s="69">
        <v>20649</v>
      </c>
      <c r="D7" s="70">
        <v>79683.600000000006</v>
      </c>
      <c r="E7" s="71">
        <v>3858.96</v>
      </c>
      <c r="F7" s="88">
        <v>15857</v>
      </c>
      <c r="G7" s="88">
        <v>64105.9</v>
      </c>
      <c r="H7" s="88">
        <v>4042.75</v>
      </c>
      <c r="I7" s="89">
        <v>3431</v>
      </c>
      <c r="J7" s="89">
        <v>11254.4</v>
      </c>
      <c r="K7" s="89">
        <v>3280.22</v>
      </c>
    </row>
    <row r="8" spans="1:11" ht="12.75" customHeight="1">
      <c r="A8" s="59" t="s">
        <v>116</v>
      </c>
      <c r="B8" s="59" t="s">
        <v>117</v>
      </c>
      <c r="C8" s="69">
        <v>19700</v>
      </c>
      <c r="D8" s="70">
        <v>76140.3</v>
      </c>
      <c r="E8" s="71">
        <v>3864.99</v>
      </c>
      <c r="F8" s="88">
        <v>14354</v>
      </c>
      <c r="G8" s="88">
        <v>58950</v>
      </c>
      <c r="H8" s="88">
        <v>4106.87</v>
      </c>
      <c r="I8" s="89">
        <v>3977</v>
      </c>
      <c r="J8" s="89">
        <v>12781.2</v>
      </c>
      <c r="K8" s="89">
        <v>3213.77</v>
      </c>
    </row>
    <row r="9" spans="1:11" ht="12.75" customHeight="1">
      <c r="A9" s="59" t="s">
        <v>118</v>
      </c>
      <c r="B9" s="59" t="s">
        <v>119</v>
      </c>
      <c r="C9" s="69">
        <v>31851</v>
      </c>
      <c r="D9" s="70">
        <v>125723.4</v>
      </c>
      <c r="E9" s="71">
        <v>3947.24</v>
      </c>
      <c r="F9" s="88">
        <v>23743</v>
      </c>
      <c r="G9" s="88">
        <v>98706.7</v>
      </c>
      <c r="H9" s="88">
        <v>4157.3</v>
      </c>
      <c r="I9" s="89">
        <v>5909</v>
      </c>
      <c r="J9" s="89">
        <v>19631.3</v>
      </c>
      <c r="K9" s="89">
        <v>3322.27</v>
      </c>
    </row>
    <row r="10" spans="1:11" ht="12.75" customHeight="1">
      <c r="A10" s="59" t="s">
        <v>120</v>
      </c>
      <c r="B10" s="59" t="s">
        <v>121</v>
      </c>
      <c r="C10" s="69">
        <v>22412</v>
      </c>
      <c r="D10" s="70">
        <v>86723.6</v>
      </c>
      <c r="E10" s="71">
        <v>3869.52</v>
      </c>
      <c r="F10" s="88">
        <v>17353</v>
      </c>
      <c r="G10" s="88">
        <v>70111.7</v>
      </c>
      <c r="H10" s="88">
        <v>4040.32</v>
      </c>
      <c r="I10" s="89">
        <v>3338</v>
      </c>
      <c r="J10" s="89">
        <v>11262.9</v>
      </c>
      <c r="K10" s="89">
        <v>3374.14</v>
      </c>
    </row>
    <row r="11" spans="1:11" ht="12.75" customHeight="1">
      <c r="A11" s="59" t="s">
        <v>122</v>
      </c>
      <c r="B11" s="59" t="s">
        <v>123</v>
      </c>
      <c r="C11" s="69">
        <v>30817</v>
      </c>
      <c r="D11" s="70">
        <v>120404.7</v>
      </c>
      <c r="E11" s="71">
        <v>3907.09</v>
      </c>
      <c r="F11" s="88">
        <v>23251</v>
      </c>
      <c r="G11" s="88">
        <v>95578.3</v>
      </c>
      <c r="H11" s="88">
        <v>4110.72</v>
      </c>
      <c r="I11" s="89">
        <v>5446</v>
      </c>
      <c r="J11" s="89">
        <v>18195.900000000001</v>
      </c>
      <c r="K11" s="89">
        <v>3341.16</v>
      </c>
    </row>
    <row r="12" spans="1:11" ht="12.75" customHeight="1">
      <c r="A12" s="59" t="s">
        <v>124</v>
      </c>
      <c r="B12" s="59" t="s">
        <v>125</v>
      </c>
      <c r="C12" s="69">
        <v>47317</v>
      </c>
      <c r="D12" s="70">
        <v>184618.5</v>
      </c>
      <c r="E12" s="71">
        <v>3901.74</v>
      </c>
      <c r="F12" s="88">
        <v>35523</v>
      </c>
      <c r="G12" s="88">
        <v>144080.70000000001</v>
      </c>
      <c r="H12" s="88">
        <v>4055.98</v>
      </c>
      <c r="I12" s="89">
        <v>8538</v>
      </c>
      <c r="J12" s="89">
        <v>29603.4</v>
      </c>
      <c r="K12" s="89">
        <v>3467.25</v>
      </c>
    </row>
    <row r="13" spans="1:11" ht="11.25" customHeight="1">
      <c r="A13" s="170" t="s">
        <v>126</v>
      </c>
      <c r="B13" s="171"/>
      <c r="C13" s="69">
        <v>260822</v>
      </c>
      <c r="D13" s="70">
        <v>1079802.7</v>
      </c>
      <c r="E13" s="71">
        <v>4140</v>
      </c>
      <c r="F13" s="88">
        <v>198120</v>
      </c>
      <c r="G13" s="88">
        <v>856890.7</v>
      </c>
      <c r="H13" s="88">
        <v>4325.1099999999997</v>
      </c>
      <c r="I13" s="89">
        <v>45022</v>
      </c>
      <c r="J13" s="89">
        <v>155581.5</v>
      </c>
      <c r="K13" s="89">
        <v>3455.68</v>
      </c>
    </row>
    <row r="15" spans="1:11" ht="24" customHeight="1">
      <c r="A15" s="168" t="s">
        <v>104</v>
      </c>
      <c r="B15" s="168" t="s">
        <v>105</v>
      </c>
      <c r="C15" s="165" t="s">
        <v>130</v>
      </c>
      <c r="D15" s="166"/>
      <c r="E15" s="167"/>
      <c r="F15" s="165" t="s">
        <v>131</v>
      </c>
      <c r="G15" s="166"/>
      <c r="H15" s="167"/>
      <c r="I15" s="165" t="s">
        <v>132</v>
      </c>
      <c r="J15" s="166"/>
      <c r="K15" s="167"/>
    </row>
    <row r="16" spans="1:11" ht="12.75" customHeight="1">
      <c r="A16" s="173"/>
      <c r="B16" s="173"/>
      <c r="C16" s="168" t="s">
        <v>107</v>
      </c>
      <c r="D16" s="168" t="s">
        <v>108</v>
      </c>
      <c r="E16" s="168" t="s">
        <v>109</v>
      </c>
      <c r="F16" s="168" t="s">
        <v>107</v>
      </c>
      <c r="G16" s="168" t="s">
        <v>108</v>
      </c>
      <c r="H16" s="168" t="s">
        <v>109</v>
      </c>
      <c r="I16" s="168" t="s">
        <v>107</v>
      </c>
      <c r="J16" s="168" t="s">
        <v>108</v>
      </c>
      <c r="K16" s="168" t="s">
        <v>109</v>
      </c>
    </row>
    <row r="17" spans="1:13" ht="43.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3" ht="11.25" customHeight="1">
      <c r="A18" s="59" t="s">
        <v>110</v>
      </c>
      <c r="B18" s="59" t="s">
        <v>111</v>
      </c>
      <c r="C18" s="90">
        <v>2765</v>
      </c>
      <c r="D18" s="90">
        <v>9896.2000000000007</v>
      </c>
      <c r="E18" s="90">
        <v>3579.1</v>
      </c>
      <c r="F18" s="91">
        <v>1500</v>
      </c>
      <c r="G18" s="91">
        <v>8134.7</v>
      </c>
      <c r="H18" s="91">
        <v>5423.12</v>
      </c>
      <c r="I18" s="92">
        <v>269</v>
      </c>
      <c r="J18" s="92">
        <v>698.9</v>
      </c>
      <c r="K18" s="92">
        <v>2598.17</v>
      </c>
    </row>
    <row r="19" spans="1:13" ht="11.25" customHeight="1">
      <c r="A19" s="59" t="s">
        <v>112</v>
      </c>
      <c r="B19" s="59" t="s">
        <v>113</v>
      </c>
      <c r="C19" s="90">
        <v>704</v>
      </c>
      <c r="D19" s="90">
        <v>2033.7</v>
      </c>
      <c r="E19" s="90">
        <v>2888.73</v>
      </c>
      <c r="F19" s="91">
        <v>278</v>
      </c>
      <c r="G19" s="91">
        <v>982.9</v>
      </c>
      <c r="H19" s="91">
        <v>3535.65</v>
      </c>
      <c r="I19" s="92">
        <v>87</v>
      </c>
      <c r="J19" s="92">
        <v>234.6</v>
      </c>
      <c r="K19" s="92">
        <v>2697.11</v>
      </c>
    </row>
    <row r="20" spans="1:13" ht="11.25" customHeight="1">
      <c r="A20" s="59" t="s">
        <v>114</v>
      </c>
      <c r="B20" s="59" t="s">
        <v>115</v>
      </c>
      <c r="C20" s="90">
        <v>838</v>
      </c>
      <c r="D20" s="90">
        <v>2458.9</v>
      </c>
      <c r="E20" s="90">
        <v>2934.22</v>
      </c>
      <c r="F20" s="91">
        <v>418</v>
      </c>
      <c r="G20" s="91">
        <v>1503.1</v>
      </c>
      <c r="H20" s="91">
        <v>3595.94</v>
      </c>
      <c r="I20" s="92">
        <v>103</v>
      </c>
      <c r="J20" s="92">
        <v>276.2</v>
      </c>
      <c r="K20" s="92">
        <v>2681.35</v>
      </c>
    </row>
    <row r="21" spans="1:13" ht="11.25" customHeight="1">
      <c r="A21" s="59" t="s">
        <v>116</v>
      </c>
      <c r="B21" s="59" t="s">
        <v>117</v>
      </c>
      <c r="C21" s="90">
        <v>882</v>
      </c>
      <c r="D21" s="90">
        <v>2504.1</v>
      </c>
      <c r="E21" s="90">
        <v>2839.15</v>
      </c>
      <c r="F21" s="91">
        <v>378</v>
      </c>
      <c r="G21" s="91">
        <v>1405</v>
      </c>
      <c r="H21" s="91">
        <v>3716.86</v>
      </c>
      <c r="I21" s="92">
        <v>106</v>
      </c>
      <c r="J21" s="92">
        <v>297.8</v>
      </c>
      <c r="K21" s="92">
        <v>2809.6</v>
      </c>
    </row>
    <row r="22" spans="1:13" ht="11.25" customHeight="1">
      <c r="A22" s="59" t="s">
        <v>118</v>
      </c>
      <c r="B22" s="59" t="s">
        <v>119</v>
      </c>
      <c r="C22" s="90">
        <v>1380</v>
      </c>
      <c r="D22" s="90">
        <v>4218.6000000000004</v>
      </c>
      <c r="E22" s="90">
        <v>3056.94</v>
      </c>
      <c r="F22" s="91">
        <v>696</v>
      </c>
      <c r="G22" s="91">
        <v>2541.5</v>
      </c>
      <c r="H22" s="91">
        <v>3651.53</v>
      </c>
      <c r="I22" s="92">
        <v>117</v>
      </c>
      <c r="J22" s="92">
        <v>311.89999999999998</v>
      </c>
      <c r="K22" s="92">
        <v>2666.37</v>
      </c>
    </row>
    <row r="23" spans="1:13" ht="11.25" customHeight="1">
      <c r="A23" s="59" t="s">
        <v>120</v>
      </c>
      <c r="B23" s="59" t="s">
        <v>121</v>
      </c>
      <c r="C23" s="90">
        <v>1143</v>
      </c>
      <c r="D23" s="90">
        <v>3256.8</v>
      </c>
      <c r="E23" s="90">
        <v>2849.39</v>
      </c>
      <c r="F23" s="91">
        <v>438</v>
      </c>
      <c r="G23" s="91">
        <v>1520.2</v>
      </c>
      <c r="H23" s="91">
        <v>3470.79</v>
      </c>
      <c r="I23" s="92">
        <v>137</v>
      </c>
      <c r="J23" s="92">
        <v>374</v>
      </c>
      <c r="K23" s="92">
        <v>2729.92</v>
      </c>
    </row>
    <row r="24" spans="1:13" ht="11.25" customHeight="1">
      <c r="A24" s="59" t="s">
        <v>122</v>
      </c>
      <c r="B24" s="59" t="s">
        <v>123</v>
      </c>
      <c r="C24" s="90">
        <v>1276</v>
      </c>
      <c r="D24" s="90">
        <v>3755</v>
      </c>
      <c r="E24" s="90">
        <v>2942.8</v>
      </c>
      <c r="F24" s="91">
        <v>613</v>
      </c>
      <c r="G24" s="91">
        <v>2146.1999999999998</v>
      </c>
      <c r="H24" s="91">
        <v>3501.17</v>
      </c>
      <c r="I24" s="92">
        <v>229</v>
      </c>
      <c r="J24" s="92">
        <v>624.6</v>
      </c>
      <c r="K24" s="92">
        <v>2727.46</v>
      </c>
    </row>
    <row r="25" spans="1:13" ht="11.25" customHeight="1">
      <c r="A25" s="59" t="s">
        <v>124</v>
      </c>
      <c r="B25" s="59" t="s">
        <v>125</v>
      </c>
      <c r="C25" s="90">
        <v>2128</v>
      </c>
      <c r="D25" s="90">
        <v>6485.9</v>
      </c>
      <c r="E25" s="90">
        <v>3047.89</v>
      </c>
      <c r="F25" s="91">
        <v>839</v>
      </c>
      <c r="G25" s="91">
        <v>3115.7</v>
      </c>
      <c r="H25" s="91">
        <v>3713.55</v>
      </c>
      <c r="I25" s="92">
        <v>282</v>
      </c>
      <c r="J25" s="92">
        <v>760.9</v>
      </c>
      <c r="K25" s="92">
        <v>2698.34</v>
      </c>
    </row>
    <row r="26" spans="1:13" ht="11.25" customHeight="1">
      <c r="A26" s="170" t="s">
        <v>126</v>
      </c>
      <c r="B26" s="171"/>
      <c r="C26" s="90">
        <v>11116</v>
      </c>
      <c r="D26" s="90">
        <v>34609.199999999997</v>
      </c>
      <c r="E26" s="90">
        <v>3113.46</v>
      </c>
      <c r="F26" s="91">
        <v>5160</v>
      </c>
      <c r="G26" s="91">
        <v>21349.3</v>
      </c>
      <c r="H26" s="91">
        <v>4137.45</v>
      </c>
      <c r="I26" s="92">
        <v>1330</v>
      </c>
      <c r="J26" s="92">
        <v>3578.9</v>
      </c>
      <c r="K26" s="92">
        <v>2691.01</v>
      </c>
    </row>
    <row r="28" spans="1:13" ht="21" customHeight="1">
      <c r="A28" s="168" t="s">
        <v>104</v>
      </c>
      <c r="B28" s="168" t="s">
        <v>105</v>
      </c>
      <c r="C28" s="165" t="s">
        <v>133</v>
      </c>
      <c r="D28" s="166"/>
      <c r="E28" s="167"/>
      <c r="F28" s="56"/>
      <c r="G28" s="56"/>
      <c r="H28" s="56"/>
      <c r="I28" s="48"/>
      <c r="J28" s="63"/>
      <c r="K28" s="49"/>
      <c r="L28" s="50"/>
      <c r="M28" s="50"/>
    </row>
    <row r="29" spans="1:13" ht="11.25" customHeight="1">
      <c r="A29" s="173"/>
      <c r="B29" s="173"/>
      <c r="C29" s="168" t="s">
        <v>107</v>
      </c>
      <c r="D29" s="168" t="s">
        <v>108</v>
      </c>
      <c r="E29" s="168" t="s">
        <v>109</v>
      </c>
      <c r="I29" s="48"/>
      <c r="J29" s="63"/>
      <c r="K29" s="49"/>
      <c r="L29" s="50"/>
      <c r="M29" s="50"/>
    </row>
    <row r="30" spans="1:13" ht="41.25" customHeight="1">
      <c r="A30" s="169"/>
      <c r="B30" s="169"/>
      <c r="C30" s="169"/>
      <c r="D30" s="169"/>
      <c r="E30" s="169"/>
      <c r="I30" s="48"/>
      <c r="J30" s="63"/>
      <c r="K30" s="49"/>
      <c r="L30" s="64"/>
      <c r="M30" s="50"/>
    </row>
    <row r="31" spans="1:13" ht="11.25" customHeight="1">
      <c r="A31" s="59" t="s">
        <v>110</v>
      </c>
      <c r="B31" s="59" t="s">
        <v>111</v>
      </c>
      <c r="C31" s="93">
        <v>48</v>
      </c>
      <c r="D31" s="93">
        <v>6169.2</v>
      </c>
      <c r="E31" s="93">
        <v>128524.94</v>
      </c>
      <c r="I31" s="48"/>
      <c r="J31" s="63"/>
      <c r="K31" s="49"/>
      <c r="L31" s="64"/>
      <c r="M31" s="50"/>
    </row>
    <row r="32" spans="1:13" ht="11.25" customHeight="1">
      <c r="A32" s="59" t="s">
        <v>112</v>
      </c>
      <c r="B32" s="59" t="s">
        <v>113</v>
      </c>
      <c r="C32" s="93">
        <v>3</v>
      </c>
      <c r="D32" s="93">
        <v>148.6</v>
      </c>
      <c r="E32" s="93">
        <v>49518.36</v>
      </c>
      <c r="I32" s="48"/>
      <c r="J32" s="63"/>
      <c r="K32" s="49"/>
      <c r="L32" s="64"/>
      <c r="M32" s="50"/>
    </row>
    <row r="33" spans="1:13" ht="11.25" customHeight="1">
      <c r="A33" s="59" t="s">
        <v>114</v>
      </c>
      <c r="B33" s="59" t="s">
        <v>115</v>
      </c>
      <c r="C33" s="93">
        <v>2</v>
      </c>
      <c r="D33" s="93">
        <v>85.1</v>
      </c>
      <c r="E33" s="93">
        <v>42565.5</v>
      </c>
      <c r="I33" s="48"/>
      <c r="J33" s="63"/>
      <c r="K33" s="49"/>
      <c r="L33" s="64"/>
      <c r="M33" s="50"/>
    </row>
    <row r="34" spans="1:13" ht="11.25" customHeight="1">
      <c r="A34" s="59" t="s">
        <v>116</v>
      </c>
      <c r="B34" s="59" t="s">
        <v>117</v>
      </c>
      <c r="C34" s="93">
        <v>3</v>
      </c>
      <c r="D34" s="93">
        <v>202.2</v>
      </c>
      <c r="E34" s="93">
        <v>67390.12</v>
      </c>
      <c r="I34" s="48"/>
      <c r="J34" s="63"/>
      <c r="K34" s="49"/>
      <c r="L34" s="64"/>
      <c r="M34" s="50"/>
    </row>
    <row r="35" spans="1:13" ht="11.25" customHeight="1">
      <c r="A35" s="59" t="s">
        <v>118</v>
      </c>
      <c r="B35" s="59" t="s">
        <v>119</v>
      </c>
      <c r="C35" s="93">
        <v>6</v>
      </c>
      <c r="D35" s="93">
        <v>313.39999999999998</v>
      </c>
      <c r="E35" s="93">
        <v>52234.7</v>
      </c>
      <c r="I35" s="48"/>
      <c r="J35" s="63"/>
      <c r="K35" s="49"/>
      <c r="L35" s="64"/>
      <c r="M35" s="50"/>
    </row>
    <row r="36" spans="1:13" ht="11.25" customHeight="1">
      <c r="A36" s="59" t="s">
        <v>120</v>
      </c>
      <c r="B36" s="59" t="s">
        <v>121</v>
      </c>
      <c r="C36" s="93">
        <v>3</v>
      </c>
      <c r="D36" s="93">
        <v>198</v>
      </c>
      <c r="E36" s="93">
        <v>66002.8</v>
      </c>
      <c r="I36" s="48"/>
      <c r="J36" s="63"/>
      <c r="K36" s="49"/>
      <c r="L36" s="64"/>
      <c r="M36" s="50"/>
    </row>
    <row r="37" spans="1:13" ht="11.25" customHeight="1">
      <c r="A37" s="59" t="s">
        <v>122</v>
      </c>
      <c r="B37" s="59" t="s">
        <v>123</v>
      </c>
      <c r="C37" s="93">
        <v>2</v>
      </c>
      <c r="D37" s="93">
        <v>104.7</v>
      </c>
      <c r="E37" s="93">
        <v>52339.8</v>
      </c>
      <c r="I37" s="48"/>
      <c r="J37" s="63"/>
      <c r="K37" s="49"/>
      <c r="L37" s="64"/>
      <c r="M37" s="50"/>
    </row>
    <row r="38" spans="1:13" ht="11.25" customHeight="1">
      <c r="A38" s="59" t="s">
        <v>124</v>
      </c>
      <c r="B38" s="59" t="s">
        <v>125</v>
      </c>
      <c r="C38" s="93">
        <v>7</v>
      </c>
      <c r="D38" s="93">
        <v>571.9</v>
      </c>
      <c r="E38" s="93">
        <v>81704.350000000006</v>
      </c>
      <c r="I38" s="48"/>
      <c r="J38" s="63"/>
      <c r="K38" s="49"/>
      <c r="L38" s="64"/>
      <c r="M38" s="50"/>
    </row>
    <row r="39" spans="1:13" ht="11.25" customHeight="1">
      <c r="A39" s="170" t="s">
        <v>126</v>
      </c>
      <c r="B39" s="171"/>
      <c r="C39" s="93">
        <v>74</v>
      </c>
      <c r="D39" s="93">
        <v>7793.1</v>
      </c>
      <c r="E39" s="93">
        <v>105311.89</v>
      </c>
    </row>
  </sheetData>
  <mergeCells count="38">
    <mergeCell ref="E29:E30"/>
    <mergeCell ref="A39:B39"/>
    <mergeCell ref="H16:H17"/>
    <mergeCell ref="I16:I17"/>
    <mergeCell ref="J16:J17"/>
    <mergeCell ref="G16:G17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A13:B13"/>
    <mergeCell ref="A1:F1"/>
    <mergeCell ref="A2:A4"/>
    <mergeCell ref="B2:B4"/>
    <mergeCell ref="C2:E2"/>
    <mergeCell ref="F2:H2"/>
    <mergeCell ref="G3:G4"/>
    <mergeCell ref="H3:H4"/>
    <mergeCell ref="I2:K2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B30" sqref="B30"/>
    </sheetView>
  </sheetViews>
  <sheetFormatPr defaultRowHeight="12.75"/>
  <cols>
    <col min="1" max="1" width="4" style="66" customWidth="1"/>
    <col min="2" max="2" width="33" style="66" customWidth="1"/>
    <col min="3" max="3" width="11" style="66" customWidth="1"/>
    <col min="4" max="4" width="14.1640625" style="66" customWidth="1"/>
    <col min="5" max="5" width="10.33203125" style="66" customWidth="1"/>
    <col min="6" max="6" width="11" style="66" customWidth="1"/>
    <col min="7" max="7" width="14.1640625" style="66" customWidth="1"/>
    <col min="8" max="8" width="10.33203125" style="66" customWidth="1"/>
    <col min="9" max="9" width="11" style="66" customWidth="1"/>
    <col min="10" max="10" width="14.1640625" style="66" customWidth="1"/>
    <col min="11" max="11" width="10.33203125" style="66" customWidth="1"/>
    <col min="12" max="12" width="9.33203125" style="66" hidden="1" customWidth="1"/>
    <col min="13" max="13" width="9.33203125" style="67" hidden="1" customWidth="1"/>
    <col min="14" max="14" width="9.33203125" style="66" hidden="1" customWidth="1"/>
    <col min="15" max="15" width="9.33203125" style="67" hidden="1" customWidth="1"/>
    <col min="16" max="16" width="9.33203125" style="66"/>
    <col min="17" max="17" width="13.1640625" style="66" customWidth="1"/>
    <col min="18" max="16384" width="9.33203125" style="66"/>
  </cols>
  <sheetData>
    <row r="1" spans="1:11">
      <c r="A1" s="172" t="s">
        <v>134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3.25" customHeight="1">
      <c r="A2" s="168" t="s">
        <v>104</v>
      </c>
      <c r="B2" s="168" t="s">
        <v>105</v>
      </c>
      <c r="C2" s="165" t="s">
        <v>106</v>
      </c>
      <c r="D2" s="166"/>
      <c r="E2" s="166"/>
      <c r="F2" s="165" t="s">
        <v>135</v>
      </c>
      <c r="G2" s="166"/>
      <c r="H2" s="167"/>
      <c r="I2" s="165" t="s">
        <v>136</v>
      </c>
      <c r="J2" s="166"/>
      <c r="K2" s="167"/>
    </row>
    <row r="3" spans="1:11" ht="28.5" customHeight="1">
      <c r="A3" s="173"/>
      <c r="B3" s="173"/>
      <c r="C3" s="168" t="s">
        <v>107</v>
      </c>
      <c r="D3" s="168" t="s">
        <v>108</v>
      </c>
      <c r="E3" s="168" t="s">
        <v>109</v>
      </c>
      <c r="F3" s="168" t="s">
        <v>107</v>
      </c>
      <c r="G3" s="168" t="s">
        <v>108</v>
      </c>
      <c r="H3" s="168" t="s">
        <v>109</v>
      </c>
      <c r="I3" s="168" t="s">
        <v>107</v>
      </c>
      <c r="J3" s="168" t="s">
        <v>108</v>
      </c>
      <c r="K3" s="168" t="s">
        <v>109</v>
      </c>
    </row>
    <row r="4" spans="1:11" ht="21.7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1">
      <c r="A5" s="59" t="s">
        <v>110</v>
      </c>
      <c r="B5" s="59" t="s">
        <v>111</v>
      </c>
      <c r="C5" s="69">
        <v>73532</v>
      </c>
      <c r="D5" s="70">
        <v>348874.2</v>
      </c>
      <c r="E5" s="71">
        <v>4744.5200000000004</v>
      </c>
      <c r="F5" s="94">
        <v>409</v>
      </c>
      <c r="G5" s="94">
        <v>602.4</v>
      </c>
      <c r="H5" s="94">
        <v>1472.75</v>
      </c>
      <c r="I5" s="95">
        <v>2766</v>
      </c>
      <c r="J5" s="95">
        <v>6530.5</v>
      </c>
      <c r="K5" s="95">
        <v>2361</v>
      </c>
    </row>
    <row r="6" spans="1:11">
      <c r="A6" s="59" t="s">
        <v>112</v>
      </c>
      <c r="B6" s="59" t="s">
        <v>113</v>
      </c>
      <c r="C6" s="69">
        <v>14544</v>
      </c>
      <c r="D6" s="70">
        <v>57634.400000000001</v>
      </c>
      <c r="E6" s="71">
        <v>3962.76</v>
      </c>
      <c r="F6" s="94">
        <v>153</v>
      </c>
      <c r="G6" s="94">
        <v>214.7</v>
      </c>
      <c r="H6" s="94">
        <v>1403.35</v>
      </c>
      <c r="I6" s="95">
        <v>283</v>
      </c>
      <c r="J6" s="95">
        <v>668.2</v>
      </c>
      <c r="K6" s="95">
        <v>2361</v>
      </c>
    </row>
    <row r="7" spans="1:11">
      <c r="A7" s="59" t="s">
        <v>114</v>
      </c>
      <c r="B7" s="59" t="s">
        <v>115</v>
      </c>
      <c r="C7" s="69">
        <v>20649</v>
      </c>
      <c r="D7" s="70">
        <v>79683.600000000006</v>
      </c>
      <c r="E7" s="71">
        <v>3858.96</v>
      </c>
      <c r="F7" s="94">
        <v>129</v>
      </c>
      <c r="G7" s="94">
        <v>169.9</v>
      </c>
      <c r="H7" s="94">
        <v>1317.42</v>
      </c>
      <c r="I7" s="95">
        <v>578</v>
      </c>
      <c r="J7" s="95">
        <v>1364.7</v>
      </c>
      <c r="K7" s="95">
        <v>2361</v>
      </c>
    </row>
    <row r="8" spans="1:11">
      <c r="A8" s="59" t="s">
        <v>116</v>
      </c>
      <c r="B8" s="59" t="s">
        <v>117</v>
      </c>
      <c r="C8" s="69">
        <v>19700</v>
      </c>
      <c r="D8" s="70">
        <v>76140.3</v>
      </c>
      <c r="E8" s="71">
        <v>3864.99</v>
      </c>
      <c r="F8" s="94">
        <v>174</v>
      </c>
      <c r="G8" s="94">
        <v>235.9</v>
      </c>
      <c r="H8" s="94">
        <v>1355.58</v>
      </c>
      <c r="I8" s="95">
        <v>552</v>
      </c>
      <c r="J8" s="95">
        <v>1303.3</v>
      </c>
      <c r="K8" s="95">
        <v>2361</v>
      </c>
    </row>
    <row r="9" spans="1:11">
      <c r="A9" s="59" t="s">
        <v>118</v>
      </c>
      <c r="B9" s="59" t="s">
        <v>119</v>
      </c>
      <c r="C9" s="69">
        <v>31851</v>
      </c>
      <c r="D9" s="70">
        <v>125723.4</v>
      </c>
      <c r="E9" s="71">
        <v>3947.24</v>
      </c>
      <c r="F9" s="94">
        <v>278</v>
      </c>
      <c r="G9" s="94">
        <v>373.2</v>
      </c>
      <c r="H9" s="94">
        <v>1342.57</v>
      </c>
      <c r="I9" s="95">
        <v>867</v>
      </c>
      <c r="J9" s="95">
        <v>2047</v>
      </c>
      <c r="K9" s="95">
        <v>2361</v>
      </c>
    </row>
    <row r="10" spans="1:11">
      <c r="A10" s="59" t="s">
        <v>120</v>
      </c>
      <c r="B10" s="59" t="s">
        <v>121</v>
      </c>
      <c r="C10" s="69">
        <v>22412</v>
      </c>
      <c r="D10" s="70">
        <v>86723.6</v>
      </c>
      <c r="E10" s="71">
        <v>3869.52</v>
      </c>
      <c r="F10" s="94">
        <v>277</v>
      </c>
      <c r="G10" s="94">
        <v>368.4</v>
      </c>
      <c r="H10" s="94">
        <v>1330.13</v>
      </c>
      <c r="I10" s="95">
        <v>532</v>
      </c>
      <c r="J10" s="95">
        <v>1256.0999999999999</v>
      </c>
      <c r="K10" s="95">
        <v>2361</v>
      </c>
    </row>
    <row r="11" spans="1:11">
      <c r="A11" s="59" t="s">
        <v>122</v>
      </c>
      <c r="B11" s="59" t="s">
        <v>123</v>
      </c>
      <c r="C11" s="69">
        <v>30817</v>
      </c>
      <c r="D11" s="70">
        <v>120404.7</v>
      </c>
      <c r="E11" s="71">
        <v>3907.09</v>
      </c>
      <c r="F11" s="94">
        <v>202</v>
      </c>
      <c r="G11" s="94">
        <v>298.2</v>
      </c>
      <c r="H11" s="94">
        <v>1476.29</v>
      </c>
      <c r="I11" s="95">
        <v>866</v>
      </c>
      <c r="J11" s="95">
        <v>2044.6</v>
      </c>
      <c r="K11" s="95">
        <v>2361</v>
      </c>
    </row>
    <row r="12" spans="1:11">
      <c r="A12" s="59" t="s">
        <v>124</v>
      </c>
      <c r="B12" s="59" t="s">
        <v>125</v>
      </c>
      <c r="C12" s="69">
        <v>47317</v>
      </c>
      <c r="D12" s="70">
        <v>184618.5</v>
      </c>
      <c r="E12" s="71">
        <v>3901.74</v>
      </c>
      <c r="F12" s="94">
        <v>296</v>
      </c>
      <c r="G12" s="94">
        <v>411.4</v>
      </c>
      <c r="H12" s="94">
        <v>1389.96</v>
      </c>
      <c r="I12" s="95">
        <v>1526</v>
      </c>
      <c r="J12" s="95">
        <v>3602.9</v>
      </c>
      <c r="K12" s="95">
        <v>2361</v>
      </c>
    </row>
    <row r="13" spans="1:11">
      <c r="A13" s="170" t="s">
        <v>126</v>
      </c>
      <c r="B13" s="171"/>
      <c r="C13" s="69">
        <v>260822</v>
      </c>
      <c r="D13" s="70">
        <v>1079802.7</v>
      </c>
      <c r="E13" s="71">
        <v>4140</v>
      </c>
      <c r="F13" s="94">
        <v>1918</v>
      </c>
      <c r="G13" s="94">
        <v>2674.1</v>
      </c>
      <c r="H13" s="94">
        <v>1394.27</v>
      </c>
      <c r="I13" s="95">
        <v>7970</v>
      </c>
      <c r="J13" s="95">
        <v>18817.3</v>
      </c>
      <c r="K13" s="95">
        <v>2361</v>
      </c>
    </row>
    <row r="14" spans="1:1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2.5" customHeight="1">
      <c r="A15" s="168" t="s">
        <v>104</v>
      </c>
      <c r="B15" s="168" t="s">
        <v>105</v>
      </c>
      <c r="C15" s="165" t="s">
        <v>137</v>
      </c>
      <c r="D15" s="166"/>
      <c r="E15" s="167"/>
      <c r="F15" s="165" t="s">
        <v>138</v>
      </c>
      <c r="G15" s="166"/>
      <c r="H15" s="167"/>
      <c r="I15" s="165" t="s">
        <v>88</v>
      </c>
      <c r="J15" s="166"/>
      <c r="K15" s="167"/>
    </row>
    <row r="16" spans="1:11" ht="12.75" customHeight="1">
      <c r="A16" s="173"/>
      <c r="B16" s="173"/>
      <c r="C16" s="168" t="s">
        <v>107</v>
      </c>
      <c r="D16" s="168" t="s">
        <v>108</v>
      </c>
      <c r="E16" s="168" t="s">
        <v>109</v>
      </c>
      <c r="F16" s="168" t="s">
        <v>107</v>
      </c>
      <c r="G16" s="168" t="s">
        <v>108</v>
      </c>
      <c r="H16" s="168" t="s">
        <v>109</v>
      </c>
      <c r="I16" s="168" t="s">
        <v>107</v>
      </c>
      <c r="J16" s="168" t="s">
        <v>108</v>
      </c>
      <c r="K16" s="168" t="s">
        <v>109</v>
      </c>
    </row>
    <row r="17" spans="1:11" ht="39.7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>
      <c r="A18" s="59" t="s">
        <v>110</v>
      </c>
      <c r="B18" s="59" t="s">
        <v>111</v>
      </c>
      <c r="C18" s="96">
        <v>70357</v>
      </c>
      <c r="D18" s="96">
        <v>341741.3</v>
      </c>
      <c r="E18" s="96">
        <v>4857.25</v>
      </c>
      <c r="F18" s="97">
        <v>24035</v>
      </c>
      <c r="G18" s="97">
        <v>118768.1</v>
      </c>
      <c r="H18" s="97">
        <v>4941.47</v>
      </c>
      <c r="I18" s="65">
        <v>0</v>
      </c>
      <c r="J18" s="68">
        <v>0</v>
      </c>
      <c r="K18" s="68">
        <v>0</v>
      </c>
    </row>
    <row r="19" spans="1:11">
      <c r="A19" s="59" t="s">
        <v>112</v>
      </c>
      <c r="B19" s="59" t="s">
        <v>113</v>
      </c>
      <c r="C19" s="96">
        <v>14108</v>
      </c>
      <c r="D19" s="96">
        <v>56751.5</v>
      </c>
      <c r="E19" s="96">
        <v>4022.65</v>
      </c>
      <c r="F19" s="97">
        <v>2449</v>
      </c>
      <c r="G19" s="97">
        <v>10318.6</v>
      </c>
      <c r="H19" s="97">
        <v>4213.3999999999996</v>
      </c>
      <c r="I19" s="65">
        <v>0</v>
      </c>
      <c r="J19" s="68">
        <v>0</v>
      </c>
      <c r="K19" s="68">
        <v>0</v>
      </c>
    </row>
    <row r="20" spans="1:11">
      <c r="A20" s="59" t="s">
        <v>114</v>
      </c>
      <c r="B20" s="59" t="s">
        <v>115</v>
      </c>
      <c r="C20" s="96">
        <v>19942</v>
      </c>
      <c r="D20" s="96">
        <v>78149</v>
      </c>
      <c r="E20" s="96">
        <v>3918.81</v>
      </c>
      <c r="F20" s="97">
        <v>3475</v>
      </c>
      <c r="G20" s="97">
        <v>14301</v>
      </c>
      <c r="H20" s="97">
        <v>4115.3999999999996</v>
      </c>
      <c r="I20" s="65">
        <v>0</v>
      </c>
      <c r="J20" s="68">
        <v>0</v>
      </c>
      <c r="K20" s="68">
        <v>0</v>
      </c>
    </row>
    <row r="21" spans="1:11">
      <c r="A21" s="59" t="s">
        <v>116</v>
      </c>
      <c r="B21" s="59" t="s">
        <v>117</v>
      </c>
      <c r="C21" s="96">
        <v>18974</v>
      </c>
      <c r="D21" s="96">
        <v>74601.100000000006</v>
      </c>
      <c r="E21" s="96">
        <v>3931.76</v>
      </c>
      <c r="F21" s="97">
        <v>3728</v>
      </c>
      <c r="G21" s="97">
        <v>14513.8</v>
      </c>
      <c r="H21" s="97">
        <v>3893.19</v>
      </c>
      <c r="I21" s="65">
        <v>0</v>
      </c>
      <c r="J21" s="68">
        <v>0</v>
      </c>
      <c r="K21" s="68">
        <v>0</v>
      </c>
    </row>
    <row r="22" spans="1:11">
      <c r="A22" s="59" t="s">
        <v>118</v>
      </c>
      <c r="B22" s="59" t="s">
        <v>119</v>
      </c>
      <c r="C22" s="96">
        <v>30706</v>
      </c>
      <c r="D22" s="96">
        <v>123303.2</v>
      </c>
      <c r="E22" s="96">
        <v>4015.61</v>
      </c>
      <c r="F22" s="97">
        <v>6032</v>
      </c>
      <c r="G22" s="97">
        <v>24424.3</v>
      </c>
      <c r="H22" s="97">
        <v>4049.12</v>
      </c>
      <c r="I22" s="65">
        <v>0</v>
      </c>
      <c r="J22" s="68">
        <v>0</v>
      </c>
      <c r="K22" s="68">
        <v>0</v>
      </c>
    </row>
    <row r="23" spans="1:11">
      <c r="A23" s="59" t="s">
        <v>120</v>
      </c>
      <c r="B23" s="59" t="s">
        <v>121</v>
      </c>
      <c r="C23" s="96">
        <v>21603</v>
      </c>
      <c r="D23" s="96">
        <v>85099.1</v>
      </c>
      <c r="E23" s="96">
        <v>3939.23</v>
      </c>
      <c r="F23" s="97">
        <v>3737</v>
      </c>
      <c r="G23" s="97">
        <v>16050.9</v>
      </c>
      <c r="H23" s="97">
        <v>4295.13</v>
      </c>
      <c r="I23" s="65">
        <v>0</v>
      </c>
      <c r="J23" s="68">
        <v>0</v>
      </c>
      <c r="K23" s="68">
        <v>0</v>
      </c>
    </row>
    <row r="24" spans="1:11">
      <c r="A24" s="59" t="s">
        <v>122</v>
      </c>
      <c r="B24" s="59" t="s">
        <v>123</v>
      </c>
      <c r="C24" s="96">
        <v>29749</v>
      </c>
      <c r="D24" s="96">
        <v>118061.9</v>
      </c>
      <c r="E24" s="96">
        <v>3968.6</v>
      </c>
      <c r="F24" s="97">
        <v>5559</v>
      </c>
      <c r="G24" s="97">
        <v>22477.8</v>
      </c>
      <c r="H24" s="97">
        <v>4043.5</v>
      </c>
      <c r="I24" s="65">
        <v>0</v>
      </c>
      <c r="J24" s="68">
        <v>0</v>
      </c>
      <c r="K24" s="68">
        <v>0</v>
      </c>
    </row>
    <row r="25" spans="1:11">
      <c r="A25" s="59" t="s">
        <v>124</v>
      </c>
      <c r="B25" s="59" t="s">
        <v>125</v>
      </c>
      <c r="C25" s="96">
        <v>45495</v>
      </c>
      <c r="D25" s="96">
        <v>180604.2</v>
      </c>
      <c r="E25" s="96">
        <v>3969.76</v>
      </c>
      <c r="F25" s="97">
        <v>8295</v>
      </c>
      <c r="G25" s="97">
        <v>34073.9</v>
      </c>
      <c r="H25" s="97">
        <v>4107.76</v>
      </c>
      <c r="I25" s="65">
        <v>0</v>
      </c>
      <c r="J25" s="68">
        <v>0</v>
      </c>
      <c r="K25" s="68">
        <v>0</v>
      </c>
    </row>
    <row r="26" spans="1:11">
      <c r="A26" s="170" t="s">
        <v>126</v>
      </c>
      <c r="B26" s="171"/>
      <c r="C26" s="96">
        <v>250934</v>
      </c>
      <c r="D26" s="96">
        <v>1058311.3</v>
      </c>
      <c r="E26" s="96">
        <v>4217.49</v>
      </c>
      <c r="F26" s="97">
        <v>57310</v>
      </c>
      <c r="G26" s="97">
        <v>254928.4</v>
      </c>
      <c r="H26" s="97">
        <v>4448.24</v>
      </c>
      <c r="I26" s="65">
        <v>0</v>
      </c>
      <c r="J26" s="68">
        <v>0</v>
      </c>
      <c r="K26" s="68">
        <v>0</v>
      </c>
    </row>
    <row r="27" spans="1:1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</sheetData>
  <mergeCells count="31"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D4" sqref="D4:E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33" t="s">
        <v>0</v>
      </c>
      <c r="B1" s="133"/>
      <c r="C1" s="133"/>
      <c r="D1" s="133"/>
      <c r="E1" s="133"/>
      <c r="F1" s="133"/>
      <c r="G1" s="133"/>
    </row>
    <row r="2" spans="1:9">
      <c r="A2" s="1"/>
    </row>
    <row r="3" spans="1:9" ht="35.25" customHeight="1">
      <c r="A3" s="134" t="s">
        <v>139</v>
      </c>
      <c r="B3" s="134"/>
      <c r="C3" s="134"/>
      <c r="D3" s="134"/>
      <c r="E3" s="134"/>
      <c r="F3" s="134"/>
      <c r="G3" s="134"/>
    </row>
    <row r="4" spans="1:9" ht="15.75" customHeight="1">
      <c r="B4" s="2"/>
      <c r="C4" s="3" t="s">
        <v>2</v>
      </c>
      <c r="D4" s="135" t="s">
        <v>3</v>
      </c>
      <c r="E4" s="135"/>
    </row>
    <row r="5" spans="1:9" ht="16.5" customHeight="1" thickBot="1">
      <c r="A5" s="4"/>
    </row>
    <row r="6" spans="1:9" ht="14.25" customHeight="1" thickBot="1">
      <c r="A6" s="136" t="s">
        <v>4</v>
      </c>
      <c r="B6" s="137"/>
      <c r="C6" s="137"/>
      <c r="D6" s="137"/>
      <c r="E6" s="138"/>
      <c r="F6" s="5" t="s">
        <v>5</v>
      </c>
      <c r="G6" s="139" t="s">
        <v>6</v>
      </c>
      <c r="H6" s="140"/>
      <c r="I6" s="140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120" t="s">
        <v>7</v>
      </c>
      <c r="B8" s="121"/>
      <c r="C8" s="121"/>
      <c r="D8" s="121"/>
      <c r="E8" s="122"/>
      <c r="F8" s="12"/>
      <c r="G8" s="123" t="s">
        <v>8</v>
      </c>
      <c r="H8" s="124"/>
      <c r="I8" s="124"/>
    </row>
    <row r="9" spans="1:9" ht="25.5" customHeight="1">
      <c r="A9" s="125" t="s">
        <v>9</v>
      </c>
      <c r="B9" s="126"/>
      <c r="C9" s="126"/>
      <c r="D9" s="126"/>
      <c r="E9" s="127"/>
      <c r="F9" s="128" t="s">
        <v>10</v>
      </c>
      <c r="G9" s="123"/>
      <c r="H9" s="124"/>
      <c r="I9" s="124"/>
    </row>
    <row r="10" spans="1:9" ht="13.5" customHeight="1" thickBot="1">
      <c r="A10" s="130" t="s">
        <v>11</v>
      </c>
      <c r="B10" s="131"/>
      <c r="C10" s="131"/>
      <c r="D10" s="131"/>
      <c r="E10" s="132"/>
      <c r="F10" s="129"/>
      <c r="G10" s="123"/>
      <c r="H10" s="124"/>
      <c r="I10" s="124"/>
    </row>
    <row r="11" spans="1:9" ht="29.25" customHeight="1">
      <c r="A11" s="120" t="s">
        <v>12</v>
      </c>
      <c r="B11" s="121"/>
      <c r="C11" s="121"/>
      <c r="D11" s="121"/>
      <c r="E11" s="122"/>
      <c r="F11" s="13"/>
      <c r="G11" s="123"/>
      <c r="H11" s="124"/>
      <c r="I11" s="124"/>
    </row>
    <row r="12" spans="1:9" ht="13.5" customHeight="1">
      <c r="A12" s="141" t="s">
        <v>13</v>
      </c>
      <c r="B12" s="142"/>
      <c r="C12" s="142"/>
      <c r="D12" s="142"/>
      <c r="E12" s="143"/>
      <c r="F12" s="128" t="s">
        <v>14</v>
      </c>
      <c r="G12" s="14"/>
    </row>
    <row r="13" spans="1:9" ht="51.75" customHeight="1" thickBot="1">
      <c r="A13" s="144" t="s">
        <v>15</v>
      </c>
      <c r="B13" s="145"/>
      <c r="C13" s="145"/>
      <c r="D13" s="145"/>
      <c r="E13" s="146"/>
      <c r="F13" s="129"/>
      <c r="G13" s="14"/>
      <c r="H13" s="15"/>
      <c r="I13" s="15" t="s">
        <v>16</v>
      </c>
    </row>
    <row r="14" spans="1:9" ht="25.5" customHeight="1">
      <c r="A14" s="120" t="s">
        <v>17</v>
      </c>
      <c r="B14" s="121"/>
      <c r="C14" s="121"/>
      <c r="D14" s="121"/>
      <c r="E14" s="122"/>
      <c r="F14" s="147" t="s">
        <v>18</v>
      </c>
      <c r="G14" s="14"/>
    </row>
    <row r="15" spans="1:9" ht="12.75" customHeight="1" thickBot="1">
      <c r="A15" s="144" t="s">
        <v>19</v>
      </c>
      <c r="B15" s="145"/>
      <c r="C15" s="145"/>
      <c r="D15" s="145"/>
      <c r="E15" s="146"/>
      <c r="F15" s="129"/>
      <c r="G15" s="14"/>
    </row>
    <row r="16" spans="1:9" ht="13.5" customHeight="1" thickBot="1">
      <c r="A16" s="1"/>
    </row>
    <row r="17" spans="1:9" s="16" customFormat="1" ht="13.5" customHeight="1" thickBot="1">
      <c r="A17" s="154" t="s">
        <v>20</v>
      </c>
      <c r="B17" s="155"/>
      <c r="C17" s="155"/>
      <c r="D17" s="155"/>
      <c r="E17" s="155"/>
      <c r="F17" s="155"/>
      <c r="G17" s="155"/>
      <c r="H17" s="155"/>
      <c r="I17" s="156"/>
    </row>
    <row r="18" spans="1:9" s="16" customFormat="1" ht="14.25" customHeight="1" thickBot="1">
      <c r="A18" s="157" t="s">
        <v>21</v>
      </c>
      <c r="B18" s="158"/>
      <c r="C18" s="158"/>
      <c r="D18" s="158"/>
      <c r="E18" s="158"/>
      <c r="F18" s="158"/>
      <c r="G18" s="158"/>
      <c r="H18" s="158"/>
      <c r="I18" s="159"/>
    </row>
    <row r="19" spans="1:9" s="16" customFormat="1" ht="13.5" customHeight="1" thickBot="1">
      <c r="A19" s="160"/>
      <c r="B19" s="161"/>
      <c r="C19" s="161"/>
      <c r="D19" s="161"/>
      <c r="E19" s="161"/>
      <c r="F19" s="161"/>
      <c r="G19" s="161"/>
      <c r="H19" s="161"/>
      <c r="I19" s="162"/>
    </row>
    <row r="20" spans="1:9" s="16" customFormat="1" ht="13.5" customHeight="1" thickBot="1">
      <c r="A20" s="154" t="s">
        <v>22</v>
      </c>
      <c r="B20" s="155"/>
      <c r="C20" s="155"/>
      <c r="D20" s="155"/>
      <c r="E20" s="155"/>
      <c r="F20" s="155"/>
      <c r="G20" s="155"/>
      <c r="H20" s="155"/>
      <c r="I20" s="156"/>
    </row>
    <row r="21" spans="1:9" s="16" customFormat="1" ht="13.5" customHeight="1" thickBot="1">
      <c r="A21" s="160"/>
      <c r="B21" s="161"/>
      <c r="C21" s="161"/>
      <c r="D21" s="161"/>
      <c r="E21" s="161"/>
      <c r="F21" s="161"/>
      <c r="G21" s="161"/>
      <c r="H21" s="161"/>
      <c r="I21" s="162"/>
    </row>
    <row r="22" spans="1:9" s="16" customFormat="1" ht="13.5" customHeight="1" thickBot="1">
      <c r="A22" s="160"/>
      <c r="B22" s="161"/>
      <c r="C22" s="161"/>
      <c r="D22" s="161"/>
      <c r="E22" s="161"/>
      <c r="F22" s="161"/>
      <c r="G22" s="161"/>
      <c r="H22" s="161"/>
      <c r="I22" s="162"/>
    </row>
    <row r="23" spans="1:9" s="16" customFormat="1" ht="13.5" customHeight="1" thickBot="1">
      <c r="A23" s="148" t="s">
        <v>23</v>
      </c>
      <c r="B23" s="150" t="s">
        <v>24</v>
      </c>
      <c r="C23" s="151"/>
      <c r="D23" s="151"/>
      <c r="E23" s="151"/>
      <c r="F23" s="151"/>
      <c r="G23" s="151"/>
      <c r="H23" s="151"/>
      <c r="I23" s="152"/>
    </row>
    <row r="24" spans="1:9" s="16" customFormat="1" ht="67.5" customHeight="1" thickBot="1">
      <c r="A24" s="149"/>
      <c r="B24" s="17" t="s">
        <v>25</v>
      </c>
      <c r="C24" s="17" t="s">
        <v>26</v>
      </c>
      <c r="D24" s="17" t="s">
        <v>27</v>
      </c>
      <c r="E24" s="17" t="s">
        <v>28</v>
      </c>
      <c r="F24" s="17" t="s">
        <v>29</v>
      </c>
      <c r="G24" s="17" t="s">
        <v>30</v>
      </c>
      <c r="H24" s="17"/>
      <c r="I24" s="17" t="s">
        <v>31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153" t="s">
        <v>32</v>
      </c>
      <c r="B26" s="153"/>
      <c r="C26" s="153"/>
      <c r="D26" s="153"/>
      <c r="E26" s="153"/>
      <c r="F26" s="153"/>
    </row>
    <row r="27" spans="1:9" s="16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L34"/>
  <sheetViews>
    <sheetView tabSelected="1" workbookViewId="0">
      <selection activeCell="P18" sqref="P18"/>
    </sheetView>
  </sheetViews>
  <sheetFormatPr defaultColWidth="9.33203125"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6" width="9.33203125" style="23" hidden="1" customWidth="1"/>
    <col min="7" max="7" width="9.33203125" style="28" hidden="1" customWidth="1"/>
    <col min="8" max="9" width="9.33203125" style="23" hidden="1" customWidth="1"/>
    <col min="10" max="11" width="9.33203125" style="28" hidden="1" customWidth="1"/>
    <col min="12" max="12" width="11.6640625" style="23" bestFit="1" customWidth="1"/>
    <col min="13" max="16384" width="9.33203125" style="23"/>
  </cols>
  <sheetData>
    <row r="2" spans="1:12" s="29" customFormat="1" ht="67.5" customHeight="1">
      <c r="A2" s="30" t="s">
        <v>33</v>
      </c>
      <c r="B2" s="31" t="s">
        <v>34</v>
      </c>
      <c r="C2" s="32" t="s">
        <v>140</v>
      </c>
      <c r="D2" s="33" t="s">
        <v>36</v>
      </c>
      <c r="E2" s="34" t="s">
        <v>37</v>
      </c>
      <c r="G2" s="35"/>
      <c r="J2" s="35"/>
      <c r="K2" s="35"/>
    </row>
    <row r="3" spans="1:12" s="36" customFormat="1" ht="11.25" customHeight="1">
      <c r="A3" s="37" t="s">
        <v>38</v>
      </c>
      <c r="B3" s="38" t="s">
        <v>39</v>
      </c>
      <c r="C3" s="39">
        <v>1</v>
      </c>
      <c r="D3" s="39">
        <v>2</v>
      </c>
      <c r="E3" s="39">
        <v>3</v>
      </c>
      <c r="G3" s="40"/>
      <c r="J3" s="40"/>
      <c r="K3" s="40"/>
    </row>
    <row r="4" spans="1:12" ht="55.5" customHeight="1">
      <c r="A4" s="41" t="s">
        <v>40</v>
      </c>
      <c r="B4" s="38" t="s">
        <v>41</v>
      </c>
      <c r="C4" s="42">
        <v>57310</v>
      </c>
      <c r="D4" s="43">
        <v>254928.5</v>
      </c>
      <c r="E4" s="43">
        <v>4448.2376548595357</v>
      </c>
      <c r="F4" s="23" t="e">
        <f>[2]Dodatok1!#REF!</f>
        <v>#REF!</v>
      </c>
      <c r="G4" s="44" t="e">
        <f t="shared" ref="G4:G15" si="0">F4-C4</f>
        <v>#REF!</v>
      </c>
      <c r="H4" s="26">
        <f>SUM(C5:C15)</f>
        <v>42366</v>
      </c>
      <c r="I4" s="27">
        <f>SUM(D5:D17)</f>
        <v>254928.5</v>
      </c>
      <c r="J4" s="44">
        <f>H4-C4</f>
        <v>-14944</v>
      </c>
      <c r="K4" s="45">
        <f>I4-D4</f>
        <v>0</v>
      </c>
      <c r="L4" s="46"/>
    </row>
    <row r="5" spans="1:12" ht="12.75" customHeight="1">
      <c r="A5" s="41" t="s">
        <v>42</v>
      </c>
      <c r="B5" s="38" t="s">
        <v>43</v>
      </c>
      <c r="C5" s="42">
        <v>6</v>
      </c>
      <c r="D5" s="43">
        <v>4.2</v>
      </c>
      <c r="E5" s="43">
        <v>700</v>
      </c>
      <c r="F5" s="23" t="e">
        <f>[2]Dodatok1!#REF!</f>
        <v>#REF!</v>
      </c>
      <c r="G5" s="44" t="e">
        <f t="shared" si="0"/>
        <v>#REF!</v>
      </c>
      <c r="L5" s="46"/>
    </row>
    <row r="6" spans="1:12" ht="12.75" customHeight="1">
      <c r="A6" s="41" t="s">
        <v>44</v>
      </c>
      <c r="B6" s="38" t="s">
        <v>45</v>
      </c>
      <c r="C6" s="42">
        <v>4</v>
      </c>
      <c r="D6" s="43">
        <v>3.5</v>
      </c>
      <c r="E6" s="43">
        <v>875</v>
      </c>
      <c r="F6" s="23" t="e">
        <f>[2]Dodatok1!#REF!</f>
        <v>#REF!</v>
      </c>
      <c r="G6" s="44" t="e">
        <f t="shared" si="0"/>
        <v>#REF!</v>
      </c>
      <c r="L6" s="46"/>
    </row>
    <row r="7" spans="1:12" ht="12.75" customHeight="1">
      <c r="A7" s="41" t="s">
        <v>46</v>
      </c>
      <c r="B7" s="38" t="s">
        <v>47</v>
      </c>
      <c r="C7" s="42">
        <v>5</v>
      </c>
      <c r="D7" s="43">
        <v>5.3</v>
      </c>
      <c r="E7" s="43">
        <v>1060</v>
      </c>
      <c r="F7" s="23" t="e">
        <f>[2]Dodatok1!#REF!</f>
        <v>#REF!</v>
      </c>
      <c r="G7" s="44" t="e">
        <f t="shared" si="0"/>
        <v>#REF!</v>
      </c>
      <c r="L7" s="46"/>
    </row>
    <row r="8" spans="1:12" ht="12.75" customHeight="1">
      <c r="A8" s="41" t="s">
        <v>48</v>
      </c>
      <c r="B8" s="38" t="s">
        <v>49</v>
      </c>
      <c r="C8" s="42">
        <v>49</v>
      </c>
      <c r="D8" s="43">
        <v>57.8</v>
      </c>
      <c r="E8" s="43">
        <v>1179.591836734694</v>
      </c>
      <c r="F8" s="23" t="e">
        <f>[2]Dodatok1!#REF!</f>
        <v>#REF!</v>
      </c>
      <c r="G8" s="44" t="e">
        <f t="shared" si="0"/>
        <v>#REF!</v>
      </c>
      <c r="L8" s="46"/>
    </row>
    <row r="9" spans="1:12" ht="12.75" customHeight="1">
      <c r="A9" s="41" t="s">
        <v>50</v>
      </c>
      <c r="B9" s="38" t="s">
        <v>51</v>
      </c>
      <c r="C9" s="42">
        <v>0</v>
      </c>
      <c r="D9" s="43">
        <v>0</v>
      </c>
      <c r="E9" s="43">
        <v>0</v>
      </c>
      <c r="F9" s="23" t="e">
        <f>[2]Dodatok1!#REF!</f>
        <v>#REF!</v>
      </c>
      <c r="G9" s="44" t="e">
        <f t="shared" si="0"/>
        <v>#REF!</v>
      </c>
      <c r="L9" s="46"/>
    </row>
    <row r="10" spans="1:12" ht="12.75" customHeight="1">
      <c r="A10" s="41" t="s">
        <v>52</v>
      </c>
      <c r="B10" s="38" t="s">
        <v>53</v>
      </c>
      <c r="C10" s="42">
        <v>4</v>
      </c>
      <c r="D10" s="43">
        <v>5.5</v>
      </c>
      <c r="E10" s="43">
        <v>1375</v>
      </c>
      <c r="F10" s="23" t="e">
        <f>[2]Dodatok1!#REF!</f>
        <v>#REF!</v>
      </c>
      <c r="G10" s="44" t="e">
        <f t="shared" si="0"/>
        <v>#REF!</v>
      </c>
      <c r="L10" s="46"/>
    </row>
    <row r="11" spans="1:12" ht="12.75" customHeight="1">
      <c r="A11" s="41" t="s">
        <v>54</v>
      </c>
      <c r="B11" s="38" t="s">
        <v>55</v>
      </c>
      <c r="C11" s="42">
        <v>172</v>
      </c>
      <c r="D11" s="43">
        <v>244</v>
      </c>
      <c r="E11" s="43">
        <v>1418.6046511627908</v>
      </c>
      <c r="F11" s="23" t="e">
        <f>[2]Dodatok1!#REF!</f>
        <v>#REF!</v>
      </c>
      <c r="G11" s="44" t="e">
        <f t="shared" si="0"/>
        <v>#REF!</v>
      </c>
      <c r="L11" s="46"/>
    </row>
    <row r="12" spans="1:12" ht="12.75" customHeight="1">
      <c r="A12" s="41" t="s">
        <v>56</v>
      </c>
      <c r="B12" s="38" t="s">
        <v>57</v>
      </c>
      <c r="C12" s="42">
        <v>24</v>
      </c>
      <c r="D12" s="43">
        <v>39.6</v>
      </c>
      <c r="E12" s="43">
        <v>1650</v>
      </c>
      <c r="F12" s="23" t="e">
        <f>[2]Dodatok1!#REF!</f>
        <v>#REF!</v>
      </c>
      <c r="G12" s="44" t="e">
        <f t="shared" si="0"/>
        <v>#REF!</v>
      </c>
      <c r="L12" s="46"/>
    </row>
    <row r="13" spans="1:12" ht="12.75" customHeight="1">
      <c r="A13" s="41" t="s">
        <v>58</v>
      </c>
      <c r="B13" s="38" t="s">
        <v>59</v>
      </c>
      <c r="C13" s="42">
        <v>26527</v>
      </c>
      <c r="D13" s="43">
        <v>74121.100000000006</v>
      </c>
      <c r="E13" s="43">
        <v>2794.1757454668827</v>
      </c>
      <c r="F13" s="23" t="e">
        <f>[2]Dodatok1!#REF!</f>
        <v>#REF!</v>
      </c>
      <c r="G13" s="44" t="e">
        <f t="shared" si="0"/>
        <v>#REF!</v>
      </c>
      <c r="L13" s="46"/>
    </row>
    <row r="14" spans="1:12" ht="12.75" customHeight="1">
      <c r="A14" s="41" t="s">
        <v>60</v>
      </c>
      <c r="B14" s="38" t="s">
        <v>61</v>
      </c>
      <c r="C14" s="42">
        <v>9249</v>
      </c>
      <c r="D14" s="43">
        <v>31905.1</v>
      </c>
      <c r="E14" s="43">
        <v>3449.5729268028977</v>
      </c>
      <c r="F14" s="23" t="e">
        <f>[2]Dodatok1!#REF!</f>
        <v>#REF!</v>
      </c>
      <c r="G14" s="44" t="e">
        <f t="shared" si="0"/>
        <v>#REF!</v>
      </c>
      <c r="L14" s="46"/>
    </row>
    <row r="15" spans="1:12" ht="12.75" customHeight="1">
      <c r="A15" s="41" t="s">
        <v>62</v>
      </c>
      <c r="B15" s="38" t="s">
        <v>63</v>
      </c>
      <c r="C15" s="42">
        <v>6326</v>
      </c>
      <c r="D15" s="43">
        <v>28501.8</v>
      </c>
      <c r="E15" s="43">
        <v>4505.5011065444196</v>
      </c>
      <c r="F15" s="23" t="e">
        <f>[2]Dodatok1!#REF!</f>
        <v>#REF!</v>
      </c>
      <c r="G15" s="44" t="e">
        <f t="shared" si="0"/>
        <v>#REF!</v>
      </c>
      <c r="L15" s="46"/>
    </row>
    <row r="16" spans="1:12" ht="12.75" customHeight="1">
      <c r="A16" s="41" t="s">
        <v>64</v>
      </c>
      <c r="B16" s="38" t="s">
        <v>65</v>
      </c>
      <c r="C16" s="42">
        <v>12333</v>
      </c>
      <c r="D16" s="43">
        <v>82896.5</v>
      </c>
      <c r="E16" s="43">
        <v>6721.5195005270416</v>
      </c>
      <c r="G16" s="44"/>
      <c r="L16" s="46"/>
    </row>
    <row r="17" spans="1:12" ht="12.75" customHeight="1">
      <c r="A17" s="41" t="s">
        <v>66</v>
      </c>
      <c r="B17" s="47" t="s">
        <v>67</v>
      </c>
      <c r="C17" s="42">
        <v>2611</v>
      </c>
      <c r="D17" s="43">
        <v>37144.1</v>
      </c>
      <c r="E17" s="43">
        <v>14226.005361930294</v>
      </c>
      <c r="F17" s="23" t="e">
        <f>[2]Dodatok1!#REF!</f>
        <v>#REF!</v>
      </c>
      <c r="G17" s="44" t="e">
        <f t="shared" ref="G17:G26" si="1">F17-C17</f>
        <v>#REF!</v>
      </c>
      <c r="L17" s="46"/>
    </row>
    <row r="18" spans="1:12" ht="45.75" customHeight="1">
      <c r="A18" s="41" t="s">
        <v>68</v>
      </c>
      <c r="B18" s="47" t="s">
        <v>69</v>
      </c>
      <c r="C18" s="42">
        <v>37771</v>
      </c>
      <c r="D18" s="43">
        <v>185445.2</v>
      </c>
      <c r="E18" s="43">
        <v>4909.7243917291044</v>
      </c>
      <c r="F18" s="26" t="e">
        <f>'[3]Dodatok 2'!#REF!</f>
        <v>#REF!</v>
      </c>
      <c r="G18" s="44" t="e">
        <f t="shared" si="1"/>
        <v>#REF!</v>
      </c>
      <c r="H18" s="26">
        <f>SUM(C18:C23)</f>
        <v>57310</v>
      </c>
      <c r="I18" s="27">
        <f>SUM(D18:D23)</f>
        <v>254928.5</v>
      </c>
      <c r="J18" s="44">
        <f>H18-C4</f>
        <v>0</v>
      </c>
      <c r="K18" s="45">
        <f>I18-D4</f>
        <v>0</v>
      </c>
      <c r="L18" s="46"/>
    </row>
    <row r="19" spans="1:12" ht="14.25" customHeight="1">
      <c r="A19" s="41" t="s">
        <v>70</v>
      </c>
      <c r="B19" s="47" t="s">
        <v>71</v>
      </c>
      <c r="C19" s="42">
        <v>16536</v>
      </c>
      <c r="D19" s="43">
        <v>57815.8</v>
      </c>
      <c r="E19" s="43">
        <v>3496.359458151911</v>
      </c>
      <c r="F19" s="26" t="e">
        <f>'[3]Dodatok 2'!#REF!</f>
        <v>#REF!</v>
      </c>
      <c r="G19" s="44" t="e">
        <f t="shared" si="1"/>
        <v>#REF!</v>
      </c>
      <c r="L19" s="46"/>
    </row>
    <row r="20" spans="1:12" ht="14.25" customHeight="1">
      <c r="A20" s="41" t="s">
        <v>72</v>
      </c>
      <c r="B20" s="47" t="s">
        <v>73</v>
      </c>
      <c r="C20" s="42">
        <v>1937</v>
      </c>
      <c r="D20" s="43">
        <v>5462.5</v>
      </c>
      <c r="E20" s="43">
        <v>2820.0826019617966</v>
      </c>
      <c r="F20" s="26" t="e">
        <f>'[3]Dodatok 2'!#REF!</f>
        <v>#REF!</v>
      </c>
      <c r="G20" s="44" t="e">
        <f t="shared" si="1"/>
        <v>#REF!</v>
      </c>
      <c r="L20" s="46"/>
    </row>
    <row r="21" spans="1:12" ht="14.25" customHeight="1">
      <c r="A21" s="41" t="s">
        <v>74</v>
      </c>
      <c r="B21" s="47" t="s">
        <v>75</v>
      </c>
      <c r="C21" s="42">
        <v>831</v>
      </c>
      <c r="D21" s="43">
        <v>4285.3</v>
      </c>
      <c r="E21" s="43">
        <v>5156.7990373044522</v>
      </c>
      <c r="F21" s="26" t="e">
        <f>'[3]Dodatok 2'!#REF!</f>
        <v>#REF!</v>
      </c>
      <c r="G21" s="44" t="e">
        <f t="shared" si="1"/>
        <v>#REF!</v>
      </c>
      <c r="L21" s="46"/>
    </row>
    <row r="22" spans="1:12" ht="14.25" customHeight="1">
      <c r="A22" s="41" t="s">
        <v>76</v>
      </c>
      <c r="B22" s="47" t="s">
        <v>77</v>
      </c>
      <c r="C22" s="42">
        <v>223</v>
      </c>
      <c r="D22" s="43">
        <v>529.1</v>
      </c>
      <c r="E22" s="43">
        <v>2372.6457399103138</v>
      </c>
      <c r="F22" s="26" t="e">
        <f>'[3]Dodatok 2'!#REF!</f>
        <v>#REF!</v>
      </c>
      <c r="G22" s="44" t="e">
        <f t="shared" si="1"/>
        <v>#REF!</v>
      </c>
      <c r="L22" s="46"/>
    </row>
    <row r="23" spans="1:12" ht="14.25" customHeight="1">
      <c r="A23" s="41" t="s">
        <v>78</v>
      </c>
      <c r="B23" s="47" t="s">
        <v>79</v>
      </c>
      <c r="C23" s="42">
        <v>12</v>
      </c>
      <c r="D23" s="43">
        <v>1390.6</v>
      </c>
      <c r="E23" s="43">
        <v>115883.33333333333</v>
      </c>
      <c r="F23" s="26" t="e">
        <f>'[3]Dodatok 2'!#REF!</f>
        <v>#REF!</v>
      </c>
      <c r="G23" s="44" t="e">
        <f t="shared" si="1"/>
        <v>#REF!</v>
      </c>
      <c r="L23" s="46"/>
    </row>
    <row r="24" spans="1:12" ht="42.75" customHeight="1">
      <c r="A24" s="41" t="s">
        <v>80</v>
      </c>
      <c r="B24" s="47" t="s">
        <v>81</v>
      </c>
      <c r="C24" s="42">
        <v>277</v>
      </c>
      <c r="D24" s="43">
        <v>389.3</v>
      </c>
      <c r="E24" s="43">
        <v>1405.4151624548736</v>
      </c>
      <c r="F24" s="26" t="e">
        <f>'[4]Dodatok 3'!#REF!</f>
        <v>#REF!</v>
      </c>
      <c r="G24" s="44" t="e">
        <f t="shared" si="1"/>
        <v>#REF!</v>
      </c>
      <c r="H24" s="26">
        <f>SUM(C24:C26)</f>
        <v>57310</v>
      </c>
      <c r="I24" s="27">
        <f>SUM(D24:D26)</f>
        <v>254928.5</v>
      </c>
      <c r="J24" s="44">
        <f>H24-C4</f>
        <v>0</v>
      </c>
      <c r="K24" s="45">
        <f>I24-D4</f>
        <v>0</v>
      </c>
      <c r="L24" s="46"/>
    </row>
    <row r="25" spans="1:12" ht="11.25" customHeight="1">
      <c r="A25" s="41" t="s">
        <v>82</v>
      </c>
      <c r="B25" s="47" t="s">
        <v>83</v>
      </c>
      <c r="C25" s="42">
        <v>7082</v>
      </c>
      <c r="D25" s="43">
        <v>16720.599999999999</v>
      </c>
      <c r="E25" s="43">
        <v>2360.9997175938997</v>
      </c>
      <c r="F25" s="26" t="e">
        <f>'[4]Dodatok 3'!#REF!</f>
        <v>#REF!</v>
      </c>
      <c r="G25" s="44" t="e">
        <f t="shared" si="1"/>
        <v>#REF!</v>
      </c>
      <c r="L25" s="46"/>
    </row>
    <row r="26" spans="1:12" ht="11.25" customHeight="1">
      <c r="A26" s="41" t="s">
        <v>84</v>
      </c>
      <c r="B26" s="47" t="s">
        <v>85</v>
      </c>
      <c r="C26" s="42">
        <v>49951</v>
      </c>
      <c r="D26" s="43">
        <v>237818.6</v>
      </c>
      <c r="E26" s="43">
        <v>4761.0378170607191</v>
      </c>
      <c r="F26" s="26" t="e">
        <f>'[4]Dodatok 3'!#REF!</f>
        <v>#REF!</v>
      </c>
      <c r="G26" s="44" t="e">
        <f t="shared" si="1"/>
        <v>#REF!</v>
      </c>
      <c r="L26" s="46"/>
    </row>
    <row r="27" spans="1:12" s="50" customFormat="1" ht="22.5" customHeight="1">
      <c r="A27" s="41" t="s">
        <v>141</v>
      </c>
      <c r="B27" s="47" t="s">
        <v>87</v>
      </c>
      <c r="C27" s="42">
        <v>0</v>
      </c>
      <c r="D27" s="43">
        <v>0</v>
      </c>
      <c r="E27" s="43">
        <v>0</v>
      </c>
      <c r="F27" s="48"/>
      <c r="G27" s="48"/>
    </row>
    <row r="28" spans="1:12" ht="22.5" customHeight="1">
      <c r="A28" s="41" t="s">
        <v>88</v>
      </c>
      <c r="B28" s="47" t="s">
        <v>89</v>
      </c>
      <c r="C28" s="42">
        <v>0</v>
      </c>
      <c r="D28" s="43">
        <v>0</v>
      </c>
      <c r="E28" s="43">
        <v>0</v>
      </c>
    </row>
    <row r="29" spans="1:12" s="50" customFormat="1" ht="6.75" customHeight="1">
      <c r="A29" s="51"/>
      <c r="B29" s="52"/>
      <c r="C29" s="53"/>
      <c r="D29" s="54"/>
      <c r="E29" s="54"/>
    </row>
    <row r="30" spans="1:12" ht="11.25" customHeight="1">
      <c r="A30" s="163" t="s">
        <v>90</v>
      </c>
      <c r="B30" s="163"/>
      <c r="C30" s="163"/>
      <c r="D30" s="163"/>
      <c r="E30" s="163"/>
      <c r="G30" s="23"/>
      <c r="H30" s="28"/>
      <c r="I30" s="28"/>
      <c r="J30" s="23"/>
      <c r="K30" s="23"/>
    </row>
    <row r="31" spans="1:12" ht="11.25" customHeight="1">
      <c r="A31" s="163"/>
      <c r="B31" s="163"/>
      <c r="C31" s="163"/>
      <c r="D31" s="163"/>
      <c r="E31" s="163"/>
      <c r="G31" s="23"/>
      <c r="H31" s="28"/>
      <c r="I31" s="28"/>
      <c r="J31" s="23"/>
      <c r="K31" s="23"/>
    </row>
    <row r="32" spans="1:12" ht="40.5" customHeight="1">
      <c r="A32" s="164" t="s">
        <v>91</v>
      </c>
      <c r="B32" s="164"/>
      <c r="C32" s="164"/>
      <c r="D32" s="164" t="s">
        <v>92</v>
      </c>
      <c r="E32" s="164"/>
      <c r="F32" s="164"/>
      <c r="G32" s="164"/>
    </row>
    <row r="34" spans="1:3" ht="22.5" customHeight="1">
      <c r="A34" s="164" t="s">
        <v>93</v>
      </c>
      <c r="B34" s="164"/>
      <c r="C34" s="164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F11" sqref="F11"/>
    </sheetView>
  </sheetViews>
  <sheetFormatPr defaultColWidth="9.33203125" defaultRowHeight="12.75"/>
  <cols>
    <col min="3" max="3" width="12.1640625" customWidth="1"/>
    <col min="6" max="6" width="11.5" customWidth="1"/>
    <col min="7" max="7" width="14.5" customWidth="1"/>
  </cols>
  <sheetData>
    <row r="2" spans="2:7">
      <c r="B2" s="1" t="s">
        <v>94</v>
      </c>
      <c r="G2" s="1" t="s">
        <v>95</v>
      </c>
    </row>
    <row r="3" spans="2:7">
      <c r="B3" s="1" t="s">
        <v>41</v>
      </c>
      <c r="C3" s="42">
        <f>'5pf (раб)'!C4</f>
        <v>57310</v>
      </c>
      <c r="D3" s="1" t="s">
        <v>96</v>
      </c>
      <c r="E3" s="1" t="s">
        <v>97</v>
      </c>
      <c r="F3" s="42">
        <f>SUM('5pf (раб)'!C5:C17)</f>
        <v>57310</v>
      </c>
      <c r="G3" t="str">
        <f>IF(F3=C3,"+","-")</f>
        <v>+</v>
      </c>
    </row>
    <row r="4" spans="2:7">
      <c r="B4" s="1" t="s">
        <v>41</v>
      </c>
      <c r="C4" s="42">
        <f>'5pf (раб)'!C4</f>
        <v>57310</v>
      </c>
      <c r="D4" s="1" t="s">
        <v>96</v>
      </c>
      <c r="E4" s="1" t="s">
        <v>98</v>
      </c>
      <c r="F4" s="42">
        <f>SUM('5pf (раб)'!C18:C23)</f>
        <v>57310</v>
      </c>
      <c r="G4" t="str">
        <f>IF(F4=C4,"+","-")</f>
        <v>+</v>
      </c>
    </row>
    <row r="5" spans="2:7">
      <c r="B5" s="1" t="s">
        <v>41</v>
      </c>
      <c r="C5" s="42">
        <f>'5pf (раб)'!C4</f>
        <v>57310</v>
      </c>
      <c r="D5" s="1" t="s">
        <v>96</v>
      </c>
      <c r="E5" s="1" t="s">
        <v>99</v>
      </c>
      <c r="F5" s="42">
        <f>SUM('5pf (раб)'!C24:C26)</f>
        <v>57310</v>
      </c>
      <c r="G5" t="str">
        <f>IF(F5=C5,"+","-")</f>
        <v>+</v>
      </c>
    </row>
    <row r="6" spans="2:7">
      <c r="B6" s="1" t="s">
        <v>41</v>
      </c>
      <c r="C6" s="42">
        <f>'5pf (раб)'!C4</f>
        <v>57310</v>
      </c>
      <c r="D6" s="1" t="s">
        <v>100</v>
      </c>
      <c r="E6" s="1" t="s">
        <v>87</v>
      </c>
      <c r="F6" s="42">
        <f>'5pf (раб)'!C27</f>
        <v>0</v>
      </c>
      <c r="G6" t="str">
        <f>IF(F6&lt;=C6,"+","-")</f>
        <v>+</v>
      </c>
    </row>
    <row r="8" spans="2:7">
      <c r="B8" s="1" t="s">
        <v>102</v>
      </c>
    </row>
    <row r="9" spans="2:7">
      <c r="B9" s="1" t="s">
        <v>41</v>
      </c>
      <c r="C9" s="43">
        <f>'5pf (раб)'!D4</f>
        <v>254928.5</v>
      </c>
      <c r="D9" s="1" t="s">
        <v>96</v>
      </c>
      <c r="E9" s="1" t="s">
        <v>97</v>
      </c>
      <c r="F9" s="43">
        <f>SUM('5pf (раб)'!D5:D17)</f>
        <v>254928.5</v>
      </c>
      <c r="G9" t="str">
        <f>IF(F9=C9,"+","-")</f>
        <v>+</v>
      </c>
    </row>
    <row r="10" spans="2:7">
      <c r="B10" s="1" t="s">
        <v>41</v>
      </c>
      <c r="C10" s="43">
        <f>'5pf (раб)'!D4</f>
        <v>254928.5</v>
      </c>
      <c r="D10" s="1" t="s">
        <v>96</v>
      </c>
      <c r="E10" s="1" t="s">
        <v>98</v>
      </c>
      <c r="F10" s="43">
        <f>SUM('5pf (раб)'!D18:D23)</f>
        <v>254928.5</v>
      </c>
      <c r="G10" t="str">
        <f>IF(F10=C10,"+","-")</f>
        <v>+</v>
      </c>
    </row>
    <row r="11" spans="2:7">
      <c r="B11" s="1" t="s">
        <v>41</v>
      </c>
      <c r="C11" s="43">
        <f>'5pf (раб)'!D4</f>
        <v>254928.5</v>
      </c>
      <c r="D11" s="1" t="s">
        <v>96</v>
      </c>
      <c r="E11" s="1" t="s">
        <v>99</v>
      </c>
      <c r="F11" s="43">
        <v>254928.5</v>
      </c>
      <c r="G11" t="str">
        <f>IF(F11=C11,"+","-")</f>
        <v>+</v>
      </c>
    </row>
    <row r="12" spans="2:7">
      <c r="B12" s="1" t="s">
        <v>41</v>
      </c>
      <c r="C12" s="43">
        <f>'5pf (раб)'!D4</f>
        <v>254928.5</v>
      </c>
      <c r="D12" s="1" t="s">
        <v>100</v>
      </c>
      <c r="E12" s="1" t="s">
        <v>87</v>
      </c>
      <c r="F12" s="43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65"/>
  <sheetViews>
    <sheetView workbookViewId="0">
      <selection activeCell="C5" sqref="C5:E13"/>
    </sheetView>
  </sheetViews>
  <sheetFormatPr defaultRowHeight="11.25" customHeight="1"/>
  <cols>
    <col min="1" max="1" width="4.33203125" style="50" customWidth="1"/>
    <col min="2" max="2" width="33" style="50" customWidth="1"/>
    <col min="3" max="3" width="11" style="50" customWidth="1"/>
    <col min="4" max="4" width="14.1640625" style="50" customWidth="1"/>
    <col min="5" max="5" width="10.33203125" style="50" customWidth="1"/>
    <col min="6" max="6" width="11" style="50" customWidth="1"/>
    <col min="7" max="7" width="14.1640625" style="50" customWidth="1"/>
    <col min="8" max="8" width="10.33203125" style="50" customWidth="1"/>
    <col min="9" max="9" width="11" style="50" customWidth="1"/>
    <col min="10" max="10" width="14.1640625" style="50" customWidth="1"/>
    <col min="11" max="11" width="10.33203125" style="50" customWidth="1"/>
    <col min="12" max="14" width="9.33203125" style="50"/>
    <col min="15" max="15" width="11.6640625" style="50" bestFit="1" customWidth="1"/>
    <col min="16" max="16" width="9.33203125" style="50"/>
    <col min="17" max="17" width="12.6640625" style="50" bestFit="1" customWidth="1"/>
    <col min="18" max="30" width="9.33203125" style="50"/>
    <col min="31" max="31" width="12.1640625" style="50" bestFit="1" customWidth="1"/>
    <col min="32" max="32" width="9.33203125" style="48"/>
    <col min="33" max="16384" width="9.33203125" style="50"/>
  </cols>
  <sheetData>
    <row r="1" spans="1:32" ht="11.25" customHeight="1">
      <c r="A1" s="172" t="s">
        <v>142</v>
      </c>
      <c r="B1" s="172"/>
      <c r="C1" s="172"/>
      <c r="D1" s="172"/>
      <c r="E1" s="172"/>
      <c r="F1" s="172"/>
      <c r="G1" s="55"/>
    </row>
    <row r="2" spans="1:32" ht="18" customHeight="1">
      <c r="A2" s="168" t="s">
        <v>104</v>
      </c>
      <c r="B2" s="168" t="s">
        <v>105</v>
      </c>
      <c r="C2" s="165" t="s">
        <v>106</v>
      </c>
      <c r="D2" s="166"/>
      <c r="E2" s="166"/>
      <c r="F2" s="165" t="s">
        <v>42</v>
      </c>
      <c r="G2" s="166"/>
      <c r="H2" s="166"/>
      <c r="I2" s="165" t="s">
        <v>44</v>
      </c>
      <c r="J2" s="166"/>
      <c r="K2" s="167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7"/>
    </row>
    <row r="3" spans="1:32" ht="28.5" customHeight="1">
      <c r="A3" s="173"/>
      <c r="B3" s="173"/>
      <c r="C3" s="168" t="s">
        <v>107</v>
      </c>
      <c r="D3" s="168" t="s">
        <v>108</v>
      </c>
      <c r="E3" s="168" t="s">
        <v>109</v>
      </c>
      <c r="F3" s="168" t="s">
        <v>107</v>
      </c>
      <c r="G3" s="168" t="s">
        <v>108</v>
      </c>
      <c r="H3" s="168" t="s">
        <v>109</v>
      </c>
      <c r="I3" s="168" t="s">
        <v>107</v>
      </c>
      <c r="J3" s="168" t="s">
        <v>108</v>
      </c>
      <c r="K3" s="168" t="s">
        <v>109</v>
      </c>
      <c r="AF3" s="58"/>
    </row>
    <row r="4" spans="1:32" ht="36.7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AF4" s="58"/>
    </row>
    <row r="5" spans="1:32" ht="11.25" customHeight="1">
      <c r="A5" s="59" t="s">
        <v>110</v>
      </c>
      <c r="B5" s="59" t="s">
        <v>111</v>
      </c>
      <c r="C5" s="98">
        <v>24035</v>
      </c>
      <c r="D5" s="98">
        <v>118768.1</v>
      </c>
      <c r="E5" s="98">
        <v>4941.47</v>
      </c>
      <c r="F5" s="99">
        <v>0</v>
      </c>
      <c r="G5" s="99">
        <v>0</v>
      </c>
      <c r="H5" s="99">
        <v>0</v>
      </c>
      <c r="I5" s="100">
        <v>0</v>
      </c>
      <c r="J5" s="100">
        <v>0</v>
      </c>
      <c r="K5" s="100">
        <v>0</v>
      </c>
      <c r="AF5" s="62"/>
    </row>
    <row r="6" spans="1:32" ht="11.25" customHeight="1">
      <c r="A6" s="59" t="s">
        <v>112</v>
      </c>
      <c r="B6" s="59" t="s">
        <v>113</v>
      </c>
      <c r="C6" s="98">
        <v>2449</v>
      </c>
      <c r="D6" s="98">
        <v>10318.6</v>
      </c>
      <c r="E6" s="98">
        <v>4213.3999999999996</v>
      </c>
      <c r="F6" s="99">
        <v>0</v>
      </c>
      <c r="G6" s="99">
        <v>0</v>
      </c>
      <c r="H6" s="99">
        <v>0</v>
      </c>
      <c r="I6" s="100">
        <v>0</v>
      </c>
      <c r="J6" s="100">
        <v>0</v>
      </c>
      <c r="K6" s="100">
        <v>0</v>
      </c>
      <c r="AF6" s="62"/>
    </row>
    <row r="7" spans="1:32" ht="11.25" customHeight="1">
      <c r="A7" s="59" t="s">
        <v>114</v>
      </c>
      <c r="B7" s="59" t="s">
        <v>115</v>
      </c>
      <c r="C7" s="98">
        <v>3475</v>
      </c>
      <c r="D7" s="98">
        <v>14301</v>
      </c>
      <c r="E7" s="98">
        <v>4115.3999999999996</v>
      </c>
      <c r="F7" s="99">
        <v>0</v>
      </c>
      <c r="G7" s="99">
        <v>0</v>
      </c>
      <c r="H7" s="99">
        <v>0</v>
      </c>
      <c r="I7" s="100">
        <v>0</v>
      </c>
      <c r="J7" s="100">
        <v>0</v>
      </c>
      <c r="K7" s="100">
        <v>0</v>
      </c>
      <c r="AF7" s="62"/>
    </row>
    <row r="8" spans="1:32" ht="11.25" customHeight="1">
      <c r="A8" s="59" t="s">
        <v>116</v>
      </c>
      <c r="B8" s="59" t="s">
        <v>117</v>
      </c>
      <c r="C8" s="98">
        <v>3728</v>
      </c>
      <c r="D8" s="98">
        <v>14513.8</v>
      </c>
      <c r="E8" s="98">
        <v>3893.19</v>
      </c>
      <c r="F8" s="99">
        <v>0</v>
      </c>
      <c r="G8" s="99">
        <v>0</v>
      </c>
      <c r="H8" s="99">
        <v>0</v>
      </c>
      <c r="I8" s="100">
        <v>4</v>
      </c>
      <c r="J8" s="100">
        <v>3.5</v>
      </c>
      <c r="K8" s="100">
        <v>885.38</v>
      </c>
      <c r="AF8" s="62"/>
    </row>
    <row r="9" spans="1:32" ht="11.25" customHeight="1">
      <c r="A9" s="59" t="s">
        <v>118</v>
      </c>
      <c r="B9" s="59" t="s">
        <v>119</v>
      </c>
      <c r="C9" s="98">
        <v>6032</v>
      </c>
      <c r="D9" s="98">
        <v>24424.3</v>
      </c>
      <c r="E9" s="98">
        <v>4049.12</v>
      </c>
      <c r="F9" s="99">
        <v>5</v>
      </c>
      <c r="G9" s="99">
        <v>3.5</v>
      </c>
      <c r="H9" s="99">
        <v>708.3</v>
      </c>
      <c r="I9" s="100">
        <v>0</v>
      </c>
      <c r="J9" s="100">
        <v>0</v>
      </c>
      <c r="K9" s="100">
        <v>0</v>
      </c>
      <c r="AF9" s="62"/>
    </row>
    <row r="10" spans="1:32" ht="11.25" customHeight="1">
      <c r="A10" s="59" t="s">
        <v>120</v>
      </c>
      <c r="B10" s="59" t="s">
        <v>121</v>
      </c>
      <c r="C10" s="98">
        <v>3737</v>
      </c>
      <c r="D10" s="98">
        <v>16050.9</v>
      </c>
      <c r="E10" s="98">
        <v>4295.13</v>
      </c>
      <c r="F10" s="99">
        <v>1</v>
      </c>
      <c r="G10" s="99">
        <v>0.7</v>
      </c>
      <c r="H10" s="99">
        <v>708.3</v>
      </c>
      <c r="I10" s="100">
        <v>0</v>
      </c>
      <c r="J10" s="100">
        <v>0</v>
      </c>
      <c r="K10" s="100">
        <v>0</v>
      </c>
      <c r="AF10" s="62"/>
    </row>
    <row r="11" spans="1:32" ht="11.25" customHeight="1">
      <c r="A11" s="59" t="s">
        <v>122</v>
      </c>
      <c r="B11" s="59" t="s">
        <v>123</v>
      </c>
      <c r="C11" s="98">
        <v>5559</v>
      </c>
      <c r="D11" s="98">
        <v>22477.8</v>
      </c>
      <c r="E11" s="98">
        <v>4043.5</v>
      </c>
      <c r="F11" s="99">
        <v>0</v>
      </c>
      <c r="G11" s="99">
        <v>0</v>
      </c>
      <c r="H11" s="99">
        <v>0</v>
      </c>
      <c r="I11" s="100">
        <v>0</v>
      </c>
      <c r="J11" s="100">
        <v>0</v>
      </c>
      <c r="K11" s="100">
        <v>0</v>
      </c>
      <c r="AF11" s="62"/>
    </row>
    <row r="12" spans="1:32" ht="11.25" customHeight="1">
      <c r="A12" s="59" t="s">
        <v>124</v>
      </c>
      <c r="B12" s="59" t="s">
        <v>125</v>
      </c>
      <c r="C12" s="98">
        <v>8295</v>
      </c>
      <c r="D12" s="98">
        <v>34073.9</v>
      </c>
      <c r="E12" s="98">
        <v>4107.76</v>
      </c>
      <c r="F12" s="99">
        <v>0</v>
      </c>
      <c r="G12" s="99">
        <v>0</v>
      </c>
      <c r="H12" s="99">
        <v>0</v>
      </c>
      <c r="I12" s="100">
        <v>0</v>
      </c>
      <c r="J12" s="100">
        <v>0</v>
      </c>
      <c r="K12" s="100">
        <v>0</v>
      </c>
      <c r="AF12" s="62"/>
    </row>
    <row r="13" spans="1:32" ht="11.25" customHeight="1">
      <c r="A13" s="170" t="s">
        <v>126</v>
      </c>
      <c r="B13" s="171"/>
      <c r="C13" s="98">
        <v>57310</v>
      </c>
      <c r="D13" s="98">
        <v>254928.4</v>
      </c>
      <c r="E13" s="98">
        <v>4448.24</v>
      </c>
      <c r="F13" s="99">
        <v>6</v>
      </c>
      <c r="G13" s="99">
        <v>4.2</v>
      </c>
      <c r="H13" s="99">
        <v>708.3</v>
      </c>
      <c r="I13" s="100">
        <v>4</v>
      </c>
      <c r="J13" s="100">
        <v>3.5</v>
      </c>
      <c r="K13" s="100">
        <v>885.38</v>
      </c>
    </row>
    <row r="15" spans="1:32" ht="21" customHeight="1">
      <c r="A15" s="168" t="s">
        <v>104</v>
      </c>
      <c r="B15" s="168" t="s">
        <v>105</v>
      </c>
      <c r="C15" s="165" t="s">
        <v>46</v>
      </c>
      <c r="D15" s="166"/>
      <c r="E15" s="166"/>
      <c r="F15" s="165" t="s">
        <v>48</v>
      </c>
      <c r="G15" s="166"/>
      <c r="H15" s="166"/>
      <c r="I15" s="165" t="s">
        <v>50</v>
      </c>
      <c r="J15" s="166"/>
      <c r="K15" s="167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32" ht="12.75" customHeight="1">
      <c r="A16" s="173"/>
      <c r="B16" s="173"/>
      <c r="C16" s="168" t="s">
        <v>107</v>
      </c>
      <c r="D16" s="168" t="s">
        <v>108</v>
      </c>
      <c r="E16" s="168" t="s">
        <v>109</v>
      </c>
      <c r="F16" s="168" t="s">
        <v>107</v>
      </c>
      <c r="G16" s="168" t="s">
        <v>108</v>
      </c>
      <c r="H16" s="168" t="s">
        <v>109</v>
      </c>
      <c r="I16" s="168" t="s">
        <v>107</v>
      </c>
      <c r="J16" s="168" t="s">
        <v>108</v>
      </c>
      <c r="K16" s="168" t="s">
        <v>109</v>
      </c>
    </row>
    <row r="17" spans="1:28" ht="43.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28" ht="11.25" customHeight="1">
      <c r="A18" s="59" t="s">
        <v>110</v>
      </c>
      <c r="B18" s="59" t="s">
        <v>111</v>
      </c>
      <c r="C18" s="101">
        <v>5</v>
      </c>
      <c r="D18" s="101">
        <v>5.3</v>
      </c>
      <c r="E18" s="101">
        <v>1059.83</v>
      </c>
      <c r="F18" s="60">
        <v>19</v>
      </c>
      <c r="G18" s="102">
        <v>19</v>
      </c>
      <c r="H18" s="102">
        <v>22.4</v>
      </c>
      <c r="I18" s="102">
        <v>1180.5</v>
      </c>
      <c r="J18" s="61">
        <v>0</v>
      </c>
      <c r="K18" s="61">
        <v>0</v>
      </c>
    </row>
    <row r="19" spans="1:28" ht="11.25" customHeight="1">
      <c r="A19" s="59" t="s">
        <v>112</v>
      </c>
      <c r="B19" s="59" t="s">
        <v>113</v>
      </c>
      <c r="C19" s="101">
        <v>0</v>
      </c>
      <c r="D19" s="101">
        <v>0</v>
      </c>
      <c r="E19" s="101">
        <v>0</v>
      </c>
      <c r="F19" s="60">
        <v>0</v>
      </c>
      <c r="G19" s="102">
        <v>0</v>
      </c>
      <c r="H19" s="102">
        <v>0</v>
      </c>
      <c r="I19" s="102">
        <v>0</v>
      </c>
      <c r="J19" s="61">
        <v>0</v>
      </c>
      <c r="K19" s="61">
        <v>0</v>
      </c>
    </row>
    <row r="20" spans="1:28" ht="11.25" customHeight="1">
      <c r="A20" s="59" t="s">
        <v>114</v>
      </c>
      <c r="B20" s="59" t="s">
        <v>115</v>
      </c>
      <c r="C20" s="101">
        <v>0</v>
      </c>
      <c r="D20" s="101">
        <v>0</v>
      </c>
      <c r="E20" s="101">
        <v>0</v>
      </c>
      <c r="F20" s="60">
        <v>2</v>
      </c>
      <c r="G20" s="102">
        <v>2</v>
      </c>
      <c r="H20" s="102">
        <v>2.4</v>
      </c>
      <c r="I20" s="102">
        <v>1180.5</v>
      </c>
      <c r="J20" s="61">
        <v>0</v>
      </c>
      <c r="K20" s="61">
        <v>0</v>
      </c>
    </row>
    <row r="21" spans="1:28" ht="11.25" customHeight="1">
      <c r="A21" s="59" t="s">
        <v>116</v>
      </c>
      <c r="B21" s="59" t="s">
        <v>117</v>
      </c>
      <c r="C21" s="101">
        <v>0</v>
      </c>
      <c r="D21" s="101">
        <v>0</v>
      </c>
      <c r="E21" s="101">
        <v>0</v>
      </c>
      <c r="F21" s="60">
        <v>0</v>
      </c>
      <c r="G21" s="102">
        <v>0</v>
      </c>
      <c r="H21" s="102">
        <v>0</v>
      </c>
      <c r="I21" s="102">
        <v>0</v>
      </c>
      <c r="J21" s="61">
        <v>0</v>
      </c>
      <c r="K21" s="61">
        <v>0</v>
      </c>
    </row>
    <row r="22" spans="1:28" ht="11.25" customHeight="1">
      <c r="A22" s="59" t="s">
        <v>118</v>
      </c>
      <c r="B22" s="59" t="s">
        <v>119</v>
      </c>
      <c r="C22" s="101">
        <v>0</v>
      </c>
      <c r="D22" s="101">
        <v>0</v>
      </c>
      <c r="E22" s="101">
        <v>0</v>
      </c>
      <c r="F22" s="60">
        <v>14</v>
      </c>
      <c r="G22" s="102">
        <v>14</v>
      </c>
      <c r="H22" s="102">
        <v>16.5</v>
      </c>
      <c r="I22" s="102">
        <v>1180.5</v>
      </c>
      <c r="J22" s="61">
        <v>0</v>
      </c>
      <c r="K22" s="61">
        <v>0</v>
      </c>
    </row>
    <row r="23" spans="1:28" ht="11.25" customHeight="1">
      <c r="A23" s="59" t="s">
        <v>120</v>
      </c>
      <c r="B23" s="59" t="s">
        <v>121</v>
      </c>
      <c r="C23" s="101">
        <v>0</v>
      </c>
      <c r="D23" s="101">
        <v>0</v>
      </c>
      <c r="E23" s="101">
        <v>0</v>
      </c>
      <c r="F23" s="60">
        <v>4</v>
      </c>
      <c r="G23" s="102">
        <v>4</v>
      </c>
      <c r="H23" s="102">
        <v>4.7</v>
      </c>
      <c r="I23" s="102">
        <v>1180.5</v>
      </c>
      <c r="J23" s="61">
        <v>0</v>
      </c>
      <c r="K23" s="61">
        <v>0</v>
      </c>
    </row>
    <row r="24" spans="1:28" ht="11.25" customHeight="1">
      <c r="A24" s="59" t="s">
        <v>122</v>
      </c>
      <c r="B24" s="59" t="s">
        <v>123</v>
      </c>
      <c r="C24" s="101">
        <v>0</v>
      </c>
      <c r="D24" s="101">
        <v>0</v>
      </c>
      <c r="E24" s="101">
        <v>0</v>
      </c>
      <c r="F24" s="60">
        <v>6</v>
      </c>
      <c r="G24" s="102">
        <v>6</v>
      </c>
      <c r="H24" s="102">
        <v>7.1</v>
      </c>
      <c r="I24" s="102">
        <v>1180.5</v>
      </c>
      <c r="J24" s="61">
        <v>0</v>
      </c>
      <c r="K24" s="61">
        <v>0</v>
      </c>
    </row>
    <row r="25" spans="1:28" ht="11.25" customHeight="1">
      <c r="A25" s="59" t="s">
        <v>124</v>
      </c>
      <c r="B25" s="59" t="s">
        <v>125</v>
      </c>
      <c r="C25" s="101">
        <v>0</v>
      </c>
      <c r="D25" s="101">
        <v>0</v>
      </c>
      <c r="E25" s="101">
        <v>0</v>
      </c>
      <c r="F25" s="60">
        <v>4</v>
      </c>
      <c r="G25" s="102">
        <v>4</v>
      </c>
      <c r="H25" s="102">
        <v>4.7</v>
      </c>
      <c r="I25" s="102">
        <v>1180.5</v>
      </c>
      <c r="J25" s="61">
        <v>0</v>
      </c>
      <c r="K25" s="61">
        <v>0</v>
      </c>
    </row>
    <row r="26" spans="1:28" ht="11.25" customHeight="1">
      <c r="A26" s="170" t="s">
        <v>126</v>
      </c>
      <c r="B26" s="171"/>
      <c r="C26" s="101">
        <v>5</v>
      </c>
      <c r="D26" s="101">
        <v>5.3</v>
      </c>
      <c r="E26" s="101">
        <v>1059.83</v>
      </c>
      <c r="F26" s="60">
        <v>49</v>
      </c>
      <c r="G26" s="102">
        <v>49</v>
      </c>
      <c r="H26" s="102">
        <v>57.8</v>
      </c>
      <c r="I26" s="102">
        <v>1180.5</v>
      </c>
      <c r="J26" s="61">
        <v>0</v>
      </c>
      <c r="K26" s="61">
        <v>0</v>
      </c>
    </row>
    <row r="28" spans="1:28" ht="20.25" customHeight="1">
      <c r="A28" s="168" t="s">
        <v>104</v>
      </c>
      <c r="B28" s="168" t="s">
        <v>105</v>
      </c>
      <c r="C28" s="165" t="s">
        <v>52</v>
      </c>
      <c r="D28" s="166"/>
      <c r="E28" s="166"/>
      <c r="F28" s="165" t="s">
        <v>54</v>
      </c>
      <c r="G28" s="166"/>
      <c r="H28" s="166"/>
      <c r="I28" s="165" t="s">
        <v>56</v>
      </c>
      <c r="J28" s="166"/>
      <c r="K28" s="167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ht="12.75" customHeight="1">
      <c r="A29" s="173"/>
      <c r="B29" s="173"/>
      <c r="C29" s="168" t="s">
        <v>107</v>
      </c>
      <c r="D29" s="168" t="s">
        <v>108</v>
      </c>
      <c r="E29" s="168" t="s">
        <v>109</v>
      </c>
      <c r="F29" s="168" t="s">
        <v>107</v>
      </c>
      <c r="G29" s="168" t="s">
        <v>108</v>
      </c>
      <c r="H29" s="168" t="s">
        <v>109</v>
      </c>
      <c r="I29" s="168" t="s">
        <v>107</v>
      </c>
      <c r="J29" s="168" t="s">
        <v>108</v>
      </c>
      <c r="K29" s="168" t="s">
        <v>109</v>
      </c>
    </row>
    <row r="30" spans="1:28" ht="43.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28" ht="11.25" customHeight="1">
      <c r="A31" s="59" t="s">
        <v>110</v>
      </c>
      <c r="B31" s="59" t="s">
        <v>111</v>
      </c>
      <c r="C31" s="103">
        <v>3</v>
      </c>
      <c r="D31" s="103">
        <v>4.0999999999999996</v>
      </c>
      <c r="E31" s="103">
        <v>1379.55</v>
      </c>
      <c r="F31" s="104">
        <v>55</v>
      </c>
      <c r="G31" s="104">
        <v>78.099999999999994</v>
      </c>
      <c r="H31" s="104">
        <v>1419.71</v>
      </c>
      <c r="I31" s="105">
        <v>8</v>
      </c>
      <c r="J31" s="105">
        <v>12.8</v>
      </c>
      <c r="K31" s="105">
        <v>1604.47</v>
      </c>
    </row>
    <row r="32" spans="1:28" ht="11.25" customHeight="1">
      <c r="A32" s="59" t="s">
        <v>112</v>
      </c>
      <c r="B32" s="59" t="s">
        <v>113</v>
      </c>
      <c r="C32" s="103">
        <v>0</v>
      </c>
      <c r="D32" s="103">
        <v>0</v>
      </c>
      <c r="E32" s="103">
        <v>0</v>
      </c>
      <c r="F32" s="104">
        <v>12</v>
      </c>
      <c r="G32" s="104">
        <v>17</v>
      </c>
      <c r="H32" s="104">
        <v>1415.81</v>
      </c>
      <c r="I32" s="105">
        <v>4</v>
      </c>
      <c r="J32" s="105">
        <v>6.8</v>
      </c>
      <c r="K32" s="105">
        <v>1695.63</v>
      </c>
    </row>
    <row r="33" spans="1:28" ht="11.25" customHeight="1">
      <c r="A33" s="59" t="s">
        <v>114</v>
      </c>
      <c r="B33" s="59" t="s">
        <v>115</v>
      </c>
      <c r="C33" s="103">
        <v>0</v>
      </c>
      <c r="D33" s="103">
        <v>0</v>
      </c>
      <c r="E33" s="103">
        <v>0</v>
      </c>
      <c r="F33" s="104">
        <v>7</v>
      </c>
      <c r="G33" s="104">
        <v>9.9</v>
      </c>
      <c r="H33" s="104">
        <v>1416.6</v>
      </c>
      <c r="I33" s="105">
        <v>0</v>
      </c>
      <c r="J33" s="105">
        <v>0</v>
      </c>
      <c r="K33" s="105">
        <v>0</v>
      </c>
    </row>
    <row r="34" spans="1:28" ht="11.25" customHeight="1">
      <c r="A34" s="59" t="s">
        <v>116</v>
      </c>
      <c r="B34" s="59" t="s">
        <v>117</v>
      </c>
      <c r="C34" s="103">
        <v>0</v>
      </c>
      <c r="D34" s="103">
        <v>0</v>
      </c>
      <c r="E34" s="103">
        <v>0</v>
      </c>
      <c r="F34" s="104">
        <v>10</v>
      </c>
      <c r="G34" s="104">
        <v>14.2</v>
      </c>
      <c r="H34" s="104">
        <v>1416.6</v>
      </c>
      <c r="I34" s="105">
        <v>3</v>
      </c>
      <c r="J34" s="105">
        <v>5.0999999999999996</v>
      </c>
      <c r="K34" s="105">
        <v>1704.67</v>
      </c>
    </row>
    <row r="35" spans="1:28" ht="11.25" customHeight="1">
      <c r="A35" s="59" t="s">
        <v>118</v>
      </c>
      <c r="B35" s="59" t="s">
        <v>119</v>
      </c>
      <c r="C35" s="103">
        <v>0</v>
      </c>
      <c r="D35" s="103">
        <v>0</v>
      </c>
      <c r="E35" s="103">
        <v>0</v>
      </c>
      <c r="F35" s="104">
        <v>23</v>
      </c>
      <c r="G35" s="104">
        <v>32.700000000000003</v>
      </c>
      <c r="H35" s="104">
        <v>1421.35</v>
      </c>
      <c r="I35" s="105">
        <v>5</v>
      </c>
      <c r="J35" s="105">
        <v>8.1999999999999993</v>
      </c>
      <c r="K35" s="105">
        <v>1640.38</v>
      </c>
    </row>
    <row r="36" spans="1:28" ht="11.25" customHeight="1">
      <c r="A36" s="59" t="s">
        <v>120</v>
      </c>
      <c r="B36" s="59" t="s">
        <v>121</v>
      </c>
      <c r="C36" s="103">
        <v>0</v>
      </c>
      <c r="D36" s="103">
        <v>0</v>
      </c>
      <c r="E36" s="103">
        <v>0</v>
      </c>
      <c r="F36" s="104">
        <v>17</v>
      </c>
      <c r="G36" s="104">
        <v>24.1</v>
      </c>
      <c r="H36" s="104">
        <v>1419.33</v>
      </c>
      <c r="I36" s="105">
        <v>3</v>
      </c>
      <c r="J36" s="105">
        <v>5</v>
      </c>
      <c r="K36" s="105">
        <v>1672.5</v>
      </c>
    </row>
    <row r="37" spans="1:28" ht="11.25" customHeight="1">
      <c r="A37" s="59" t="s">
        <v>122</v>
      </c>
      <c r="B37" s="59" t="s">
        <v>123</v>
      </c>
      <c r="C37" s="103">
        <v>0</v>
      </c>
      <c r="D37" s="103">
        <v>0</v>
      </c>
      <c r="E37" s="103">
        <v>0</v>
      </c>
      <c r="F37" s="104">
        <v>23</v>
      </c>
      <c r="G37" s="104">
        <v>32.6</v>
      </c>
      <c r="H37" s="104">
        <v>1416.6</v>
      </c>
      <c r="I37" s="105">
        <v>1</v>
      </c>
      <c r="J37" s="105">
        <v>1.6</v>
      </c>
      <c r="K37" s="105">
        <v>1621.68</v>
      </c>
    </row>
    <row r="38" spans="1:28" ht="11.25" customHeight="1">
      <c r="A38" s="59" t="s">
        <v>124</v>
      </c>
      <c r="B38" s="59" t="s">
        <v>125</v>
      </c>
      <c r="C38" s="103">
        <v>1</v>
      </c>
      <c r="D38" s="103">
        <v>1.4</v>
      </c>
      <c r="E38" s="103">
        <v>1389.25</v>
      </c>
      <c r="F38" s="104">
        <v>25</v>
      </c>
      <c r="G38" s="104">
        <v>35.4</v>
      </c>
      <c r="H38" s="104">
        <v>1416.34</v>
      </c>
      <c r="I38" s="105">
        <v>0</v>
      </c>
      <c r="J38" s="105">
        <v>0</v>
      </c>
      <c r="K38" s="105">
        <v>0</v>
      </c>
    </row>
    <row r="39" spans="1:28" ht="11.25" customHeight="1">
      <c r="A39" s="170" t="s">
        <v>126</v>
      </c>
      <c r="B39" s="171"/>
      <c r="C39" s="103">
        <v>4</v>
      </c>
      <c r="D39" s="103">
        <v>5.5</v>
      </c>
      <c r="E39" s="103">
        <v>1381.98</v>
      </c>
      <c r="F39" s="104">
        <v>172</v>
      </c>
      <c r="G39" s="104">
        <v>244</v>
      </c>
      <c r="H39" s="104">
        <v>1418.41</v>
      </c>
      <c r="I39" s="105">
        <v>24</v>
      </c>
      <c r="J39" s="105">
        <v>39.5</v>
      </c>
      <c r="K39" s="105">
        <v>1648.89</v>
      </c>
    </row>
    <row r="41" spans="1:28" ht="21" customHeight="1">
      <c r="A41" s="168" t="s">
        <v>104</v>
      </c>
      <c r="B41" s="168" t="s">
        <v>105</v>
      </c>
      <c r="C41" s="165" t="s">
        <v>58</v>
      </c>
      <c r="D41" s="166"/>
      <c r="E41" s="166"/>
      <c r="F41" s="165" t="s">
        <v>60</v>
      </c>
      <c r="G41" s="166"/>
      <c r="H41" s="166"/>
      <c r="I41" s="165" t="s">
        <v>62</v>
      </c>
      <c r="J41" s="166"/>
      <c r="K41" s="167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</row>
    <row r="42" spans="1:28" ht="12.75" customHeight="1">
      <c r="A42" s="173"/>
      <c r="B42" s="173"/>
      <c r="C42" s="168" t="s">
        <v>107</v>
      </c>
      <c r="D42" s="168" t="s">
        <v>108</v>
      </c>
      <c r="E42" s="168" t="s">
        <v>109</v>
      </c>
      <c r="F42" s="168" t="s">
        <v>107</v>
      </c>
      <c r="G42" s="168" t="s">
        <v>108</v>
      </c>
      <c r="H42" s="168" t="s">
        <v>109</v>
      </c>
      <c r="I42" s="168" t="s">
        <v>107</v>
      </c>
      <c r="J42" s="168" t="s">
        <v>108</v>
      </c>
      <c r="K42" s="168" t="s">
        <v>109</v>
      </c>
    </row>
    <row r="43" spans="1:28" ht="40.5" customHeight="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spans="1:28" ht="11.25" customHeight="1">
      <c r="A44" s="59" t="s">
        <v>110</v>
      </c>
      <c r="B44" s="59" t="s">
        <v>111</v>
      </c>
      <c r="C44" s="106">
        <v>9295</v>
      </c>
      <c r="D44" s="106">
        <v>26027.9</v>
      </c>
      <c r="E44" s="106">
        <v>2800.2</v>
      </c>
      <c r="F44" s="107">
        <v>4050</v>
      </c>
      <c r="G44" s="107">
        <v>14051.2</v>
      </c>
      <c r="H44" s="107">
        <v>3469.44</v>
      </c>
      <c r="I44" s="108">
        <v>3004</v>
      </c>
      <c r="J44" s="108">
        <v>13516.9</v>
      </c>
      <c r="K44" s="108">
        <v>4499.62</v>
      </c>
    </row>
    <row r="45" spans="1:28" ht="11.25" customHeight="1">
      <c r="A45" s="59" t="s">
        <v>112</v>
      </c>
      <c r="B45" s="59" t="s">
        <v>113</v>
      </c>
      <c r="C45" s="106">
        <v>1147</v>
      </c>
      <c r="D45" s="106">
        <v>3237.9</v>
      </c>
      <c r="E45" s="106">
        <v>2822.98</v>
      </c>
      <c r="F45" s="107">
        <v>425</v>
      </c>
      <c r="G45" s="107">
        <v>1451.8</v>
      </c>
      <c r="H45" s="107">
        <v>3415.94</v>
      </c>
      <c r="I45" s="108">
        <v>283</v>
      </c>
      <c r="J45" s="108">
        <v>1281.4000000000001</v>
      </c>
      <c r="K45" s="108">
        <v>4527.76</v>
      </c>
    </row>
    <row r="46" spans="1:28" ht="11.25" customHeight="1">
      <c r="A46" s="59" t="s">
        <v>114</v>
      </c>
      <c r="B46" s="59" t="s">
        <v>115</v>
      </c>
      <c r="C46" s="106">
        <v>1761</v>
      </c>
      <c r="D46" s="106">
        <v>4888.5</v>
      </c>
      <c r="E46" s="106">
        <v>2775.96</v>
      </c>
      <c r="F46" s="107">
        <v>567</v>
      </c>
      <c r="G46" s="107">
        <v>1954.2</v>
      </c>
      <c r="H46" s="107">
        <v>3446.61</v>
      </c>
      <c r="I46" s="108">
        <v>348</v>
      </c>
      <c r="J46" s="108">
        <v>1564.1</v>
      </c>
      <c r="K46" s="108">
        <v>4494.63</v>
      </c>
    </row>
    <row r="47" spans="1:28" ht="11.25" customHeight="1">
      <c r="A47" s="59" t="s">
        <v>116</v>
      </c>
      <c r="B47" s="59" t="s">
        <v>117</v>
      </c>
      <c r="C47" s="106">
        <v>2101</v>
      </c>
      <c r="D47" s="106">
        <v>5906.2</v>
      </c>
      <c r="E47" s="106">
        <v>2811.15</v>
      </c>
      <c r="F47" s="107">
        <v>566</v>
      </c>
      <c r="G47" s="107">
        <v>1949</v>
      </c>
      <c r="H47" s="107">
        <v>3443.39</v>
      </c>
      <c r="I47" s="108">
        <v>363</v>
      </c>
      <c r="J47" s="108">
        <v>1634.4</v>
      </c>
      <c r="K47" s="108">
        <v>4502.3500000000004</v>
      </c>
    </row>
    <row r="48" spans="1:28" ht="11.25" customHeight="1">
      <c r="A48" s="59" t="s">
        <v>118</v>
      </c>
      <c r="B48" s="59" t="s">
        <v>119</v>
      </c>
      <c r="C48" s="106">
        <v>3097</v>
      </c>
      <c r="D48" s="106">
        <v>8673.9</v>
      </c>
      <c r="E48" s="106">
        <v>2800.74</v>
      </c>
      <c r="F48" s="107">
        <v>995</v>
      </c>
      <c r="G48" s="107">
        <v>3408.8</v>
      </c>
      <c r="H48" s="107">
        <v>3425.91</v>
      </c>
      <c r="I48" s="108">
        <v>614</v>
      </c>
      <c r="J48" s="108">
        <v>2766.7</v>
      </c>
      <c r="K48" s="108">
        <v>4506.0200000000004</v>
      </c>
    </row>
    <row r="49" spans="1:28" ht="11.25" customHeight="1">
      <c r="A49" s="59" t="s">
        <v>120</v>
      </c>
      <c r="B49" s="59" t="s">
        <v>121</v>
      </c>
      <c r="C49" s="106">
        <v>1759</v>
      </c>
      <c r="D49" s="106">
        <v>4909.6000000000004</v>
      </c>
      <c r="E49" s="106">
        <v>2791.13</v>
      </c>
      <c r="F49" s="107">
        <v>606</v>
      </c>
      <c r="G49" s="107">
        <v>2082.3000000000002</v>
      </c>
      <c r="H49" s="107">
        <v>3436.17</v>
      </c>
      <c r="I49" s="108">
        <v>424</v>
      </c>
      <c r="J49" s="108">
        <v>1921.8</v>
      </c>
      <c r="K49" s="108">
        <v>4532.3900000000003</v>
      </c>
    </row>
    <row r="50" spans="1:28" ht="11.25" customHeight="1">
      <c r="A50" s="59" t="s">
        <v>122</v>
      </c>
      <c r="B50" s="59" t="s">
        <v>123</v>
      </c>
      <c r="C50" s="106">
        <v>2988</v>
      </c>
      <c r="D50" s="106">
        <v>8355.5</v>
      </c>
      <c r="E50" s="106">
        <v>2796.34</v>
      </c>
      <c r="F50" s="107">
        <v>849</v>
      </c>
      <c r="G50" s="107">
        <v>2922.4</v>
      </c>
      <c r="H50" s="107">
        <v>3442.14</v>
      </c>
      <c r="I50" s="108">
        <v>511</v>
      </c>
      <c r="J50" s="108">
        <v>2298.5</v>
      </c>
      <c r="K50" s="108">
        <v>4498.03</v>
      </c>
    </row>
    <row r="51" spans="1:28" ht="11.25" customHeight="1">
      <c r="A51" s="59" t="s">
        <v>124</v>
      </c>
      <c r="B51" s="59" t="s">
        <v>125</v>
      </c>
      <c r="C51" s="106">
        <v>4379</v>
      </c>
      <c r="D51" s="106">
        <v>12121.6</v>
      </c>
      <c r="E51" s="106">
        <v>2768.12</v>
      </c>
      <c r="F51" s="107">
        <v>1191</v>
      </c>
      <c r="G51" s="107">
        <v>4085.4</v>
      </c>
      <c r="H51" s="107">
        <v>3430.21</v>
      </c>
      <c r="I51" s="108">
        <v>779</v>
      </c>
      <c r="J51" s="108">
        <v>3518.2</v>
      </c>
      <c r="K51" s="108">
        <v>4516.3100000000004</v>
      </c>
    </row>
    <row r="52" spans="1:28" ht="11.25" customHeight="1">
      <c r="A52" s="170" t="s">
        <v>126</v>
      </c>
      <c r="B52" s="171"/>
      <c r="C52" s="106">
        <v>26527</v>
      </c>
      <c r="D52" s="106">
        <v>74121.100000000006</v>
      </c>
      <c r="E52" s="106">
        <v>2794.17</v>
      </c>
      <c r="F52" s="107">
        <v>9249</v>
      </c>
      <c r="G52" s="107">
        <v>31905.1</v>
      </c>
      <c r="H52" s="107">
        <v>3449.57</v>
      </c>
      <c r="I52" s="108">
        <v>6326</v>
      </c>
      <c r="J52" s="108">
        <v>28502</v>
      </c>
      <c r="K52" s="108">
        <v>4505.5</v>
      </c>
    </row>
    <row r="54" spans="1:28" ht="19.5" customHeight="1">
      <c r="A54" s="168" t="s">
        <v>104</v>
      </c>
      <c r="B54" s="168" t="s">
        <v>105</v>
      </c>
      <c r="C54" s="165" t="s">
        <v>64</v>
      </c>
      <c r="D54" s="166"/>
      <c r="E54" s="166"/>
      <c r="F54" s="165" t="s">
        <v>66</v>
      </c>
      <c r="G54" s="166"/>
      <c r="H54" s="167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spans="1:28" ht="12.75" customHeight="1">
      <c r="A55" s="173"/>
      <c r="B55" s="173"/>
      <c r="C55" s="168" t="s">
        <v>107</v>
      </c>
      <c r="D55" s="168" t="s">
        <v>108</v>
      </c>
      <c r="E55" s="168" t="s">
        <v>109</v>
      </c>
      <c r="F55" s="168" t="s">
        <v>107</v>
      </c>
      <c r="G55" s="168" t="s">
        <v>108</v>
      </c>
      <c r="H55" s="168" t="s">
        <v>109</v>
      </c>
    </row>
    <row r="56" spans="1:28" ht="48" customHeight="1">
      <c r="A56" s="169"/>
      <c r="B56" s="169"/>
      <c r="C56" s="169"/>
      <c r="D56" s="169"/>
      <c r="E56" s="169"/>
      <c r="F56" s="169"/>
      <c r="G56" s="169"/>
      <c r="H56" s="169"/>
    </row>
    <row r="57" spans="1:28" ht="11.25" customHeight="1">
      <c r="A57" s="59" t="s">
        <v>110</v>
      </c>
      <c r="B57" s="59" t="s">
        <v>111</v>
      </c>
      <c r="C57" s="109">
        <v>5895</v>
      </c>
      <c r="D57" s="109">
        <v>40065.199999999997</v>
      </c>
      <c r="E57" s="109">
        <v>6796.46</v>
      </c>
      <c r="F57" s="110">
        <v>1701</v>
      </c>
      <c r="G57" s="110">
        <v>24984.2</v>
      </c>
      <c r="H57" s="110">
        <v>14687.96</v>
      </c>
    </row>
    <row r="58" spans="1:28" ht="11.25" customHeight="1">
      <c r="A58" s="59" t="s">
        <v>112</v>
      </c>
      <c r="B58" s="59" t="s">
        <v>113</v>
      </c>
      <c r="C58" s="109">
        <v>508</v>
      </c>
      <c r="D58" s="109">
        <v>3369.3</v>
      </c>
      <c r="E58" s="109">
        <v>6632.56</v>
      </c>
      <c r="F58" s="110">
        <v>70</v>
      </c>
      <c r="G58" s="110">
        <v>954.4</v>
      </c>
      <c r="H58" s="110">
        <v>13634.63</v>
      </c>
    </row>
    <row r="59" spans="1:28" ht="11.25" customHeight="1">
      <c r="A59" s="59" t="s">
        <v>114</v>
      </c>
      <c r="B59" s="59" t="s">
        <v>115</v>
      </c>
      <c r="C59" s="109">
        <v>689</v>
      </c>
      <c r="D59" s="109">
        <v>4574.6000000000004</v>
      </c>
      <c r="E59" s="109">
        <v>6639.48</v>
      </c>
      <c r="F59" s="110">
        <v>101</v>
      </c>
      <c r="G59" s="110">
        <v>1307.3</v>
      </c>
      <c r="H59" s="110">
        <v>12943.76</v>
      </c>
    </row>
    <row r="60" spans="1:28" ht="11.25" customHeight="1">
      <c r="A60" s="59" t="s">
        <v>116</v>
      </c>
      <c r="B60" s="59" t="s">
        <v>117</v>
      </c>
      <c r="C60" s="109">
        <v>613</v>
      </c>
      <c r="D60" s="109">
        <v>4082.8</v>
      </c>
      <c r="E60" s="109">
        <v>6660.4</v>
      </c>
      <c r="F60" s="110">
        <v>68</v>
      </c>
      <c r="G60" s="110">
        <v>918.6</v>
      </c>
      <c r="H60" s="110">
        <v>13509.13</v>
      </c>
    </row>
    <row r="61" spans="1:28" ht="11.25" customHeight="1">
      <c r="A61" s="59" t="s">
        <v>118</v>
      </c>
      <c r="B61" s="59" t="s">
        <v>119</v>
      </c>
      <c r="C61" s="109">
        <v>1127</v>
      </c>
      <c r="D61" s="109">
        <v>7456.6</v>
      </c>
      <c r="E61" s="109">
        <v>6616.33</v>
      </c>
      <c r="F61" s="110">
        <v>152</v>
      </c>
      <c r="G61" s="110">
        <v>2057.4</v>
      </c>
      <c r="H61" s="110">
        <v>13535.38</v>
      </c>
    </row>
    <row r="62" spans="1:28" ht="11.25" customHeight="1">
      <c r="A62" s="59" t="s">
        <v>120</v>
      </c>
      <c r="B62" s="59" t="s">
        <v>121</v>
      </c>
      <c r="C62" s="109">
        <v>789</v>
      </c>
      <c r="D62" s="109">
        <v>5322.1</v>
      </c>
      <c r="E62" s="109">
        <v>6745.3</v>
      </c>
      <c r="F62" s="110">
        <v>134</v>
      </c>
      <c r="G62" s="110">
        <v>1780.6</v>
      </c>
      <c r="H62" s="110">
        <v>13288.18</v>
      </c>
    </row>
    <row r="63" spans="1:28" ht="11.25" customHeight="1">
      <c r="A63" s="59" t="s">
        <v>122</v>
      </c>
      <c r="B63" s="59" t="s">
        <v>123</v>
      </c>
      <c r="C63" s="109">
        <v>1029</v>
      </c>
      <c r="D63" s="109">
        <v>6853.8</v>
      </c>
      <c r="E63" s="109">
        <v>6660.68</v>
      </c>
      <c r="F63" s="110">
        <v>152</v>
      </c>
      <c r="G63" s="110">
        <v>2006.3</v>
      </c>
      <c r="H63" s="110">
        <v>13199.72</v>
      </c>
    </row>
    <row r="64" spans="1:28" ht="11.25" customHeight="1">
      <c r="A64" s="59" t="s">
        <v>124</v>
      </c>
      <c r="B64" s="59" t="s">
        <v>125</v>
      </c>
      <c r="C64" s="109">
        <v>1683</v>
      </c>
      <c r="D64" s="109">
        <v>11172.1</v>
      </c>
      <c r="E64" s="109">
        <v>6638.17</v>
      </c>
      <c r="F64" s="110">
        <v>233</v>
      </c>
      <c r="G64" s="110">
        <v>3135.1</v>
      </c>
      <c r="H64" s="110">
        <v>13455.54</v>
      </c>
    </row>
    <row r="65" spans="1:8" ht="11.25" customHeight="1">
      <c r="A65" s="170" t="s">
        <v>126</v>
      </c>
      <c r="B65" s="171"/>
      <c r="C65" s="109">
        <v>12333</v>
      </c>
      <c r="D65" s="109">
        <v>82896.5</v>
      </c>
      <c r="E65" s="109">
        <v>6721.52</v>
      </c>
      <c r="F65" s="110">
        <v>2611</v>
      </c>
      <c r="G65" s="110">
        <v>37143.9</v>
      </c>
      <c r="H65" s="110">
        <v>14226</v>
      </c>
    </row>
  </sheetData>
  <mergeCells count="72">
    <mergeCell ref="A65:B65"/>
    <mergeCell ref="J42:J43"/>
    <mergeCell ref="A52:B52"/>
    <mergeCell ref="A54:A56"/>
    <mergeCell ref="B54:B56"/>
    <mergeCell ref="C54:E54"/>
    <mergeCell ref="F54:H54"/>
    <mergeCell ref="C55:C56"/>
    <mergeCell ref="D55:D56"/>
    <mergeCell ref="E55:E56"/>
    <mergeCell ref="F55:F56"/>
    <mergeCell ref="G55:G56"/>
    <mergeCell ref="H55:H56"/>
    <mergeCell ref="I41:K41"/>
    <mergeCell ref="C42:C43"/>
    <mergeCell ref="C29:C30"/>
    <mergeCell ref="D29:D30"/>
    <mergeCell ref="E29:E30"/>
    <mergeCell ref="F29:F30"/>
    <mergeCell ref="G29:G30"/>
    <mergeCell ref="H29:H30"/>
    <mergeCell ref="K42:K43"/>
    <mergeCell ref="D42:D43"/>
    <mergeCell ref="E42:E43"/>
    <mergeCell ref="F42:F43"/>
    <mergeCell ref="G42:G43"/>
    <mergeCell ref="H42:H43"/>
    <mergeCell ref="I42:I43"/>
    <mergeCell ref="A39:B39"/>
    <mergeCell ref="A41:A43"/>
    <mergeCell ref="B41:B43"/>
    <mergeCell ref="C41:E41"/>
    <mergeCell ref="F41:H41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A28:A30"/>
    <mergeCell ref="B28:B30"/>
    <mergeCell ref="C28:E28"/>
    <mergeCell ref="F28:H28"/>
    <mergeCell ref="I28:K28"/>
    <mergeCell ref="I29:I30"/>
    <mergeCell ref="J29:J30"/>
    <mergeCell ref="K29:K30"/>
    <mergeCell ref="A13:B13"/>
    <mergeCell ref="A1:F1"/>
    <mergeCell ref="A2:A4"/>
    <mergeCell ref="B2:B4"/>
    <mergeCell ref="C2:E2"/>
    <mergeCell ref="F2:H2"/>
    <mergeCell ref="G3:G4"/>
    <mergeCell ref="H3:H4"/>
    <mergeCell ref="I2:K2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39"/>
  <sheetViews>
    <sheetView topLeftCell="A7" workbookViewId="0">
      <selection activeCell="C31" sqref="C31:E39"/>
    </sheetView>
  </sheetViews>
  <sheetFormatPr defaultRowHeight="11.25" customHeight="1"/>
  <cols>
    <col min="1" max="1" width="3.6640625" style="50" customWidth="1"/>
    <col min="2" max="2" width="33" style="50" customWidth="1"/>
    <col min="3" max="3" width="11" style="50" customWidth="1"/>
    <col min="4" max="4" width="14.1640625" style="50" customWidth="1"/>
    <col min="5" max="5" width="10.33203125" style="50" customWidth="1"/>
    <col min="6" max="6" width="11" style="50" customWidth="1"/>
    <col min="7" max="7" width="14.1640625" style="50" customWidth="1"/>
    <col min="8" max="8" width="10.33203125" style="50" customWidth="1"/>
    <col min="9" max="9" width="11" style="50" customWidth="1"/>
    <col min="10" max="10" width="14.1640625" style="48" customWidth="1"/>
    <col min="11" max="11" width="10.33203125" style="63" customWidth="1"/>
    <col min="12" max="12" width="9.1640625" style="49" customWidth="1"/>
    <col min="13" max="13" width="31.33203125" style="64" customWidth="1"/>
    <col min="14" max="16384" width="9.33203125" style="50"/>
  </cols>
  <sheetData>
    <row r="1" spans="1:11" ht="11.25" customHeight="1">
      <c r="A1" s="172" t="s">
        <v>143</v>
      </c>
      <c r="B1" s="172"/>
      <c r="C1" s="172"/>
      <c r="D1" s="172"/>
      <c r="E1" s="172"/>
      <c r="F1" s="172"/>
      <c r="G1" s="55"/>
    </row>
    <row r="2" spans="1:11" ht="23.25" customHeight="1">
      <c r="A2" s="168" t="s">
        <v>104</v>
      </c>
      <c r="B2" s="168" t="s">
        <v>105</v>
      </c>
      <c r="C2" s="165" t="s">
        <v>106</v>
      </c>
      <c r="D2" s="166"/>
      <c r="E2" s="167"/>
      <c r="F2" s="165" t="s">
        <v>128</v>
      </c>
      <c r="G2" s="166"/>
      <c r="H2" s="167"/>
      <c r="I2" s="165" t="s">
        <v>129</v>
      </c>
      <c r="J2" s="166"/>
      <c r="K2" s="167"/>
    </row>
    <row r="3" spans="1:11" ht="28.5" customHeight="1">
      <c r="A3" s="173"/>
      <c r="B3" s="173"/>
      <c r="C3" s="168" t="s">
        <v>107</v>
      </c>
      <c r="D3" s="168" t="s">
        <v>108</v>
      </c>
      <c r="E3" s="168" t="s">
        <v>109</v>
      </c>
      <c r="F3" s="168" t="s">
        <v>107</v>
      </c>
      <c r="G3" s="168" t="s">
        <v>108</v>
      </c>
      <c r="H3" s="168" t="s">
        <v>109</v>
      </c>
      <c r="I3" s="168" t="s">
        <v>107</v>
      </c>
      <c r="J3" s="168" t="s">
        <v>108</v>
      </c>
      <c r="K3" s="168" t="s">
        <v>109</v>
      </c>
    </row>
    <row r="4" spans="1:11" ht="21.7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1" ht="12.75" customHeight="1">
      <c r="A5" s="59" t="s">
        <v>110</v>
      </c>
      <c r="B5" s="59" t="s">
        <v>111</v>
      </c>
      <c r="C5" s="98">
        <v>24035</v>
      </c>
      <c r="D5" s="98">
        <v>118768.1</v>
      </c>
      <c r="E5" s="98">
        <v>4941.47</v>
      </c>
      <c r="F5" s="111">
        <v>16911</v>
      </c>
      <c r="G5" s="111">
        <v>90756.4</v>
      </c>
      <c r="H5" s="111">
        <v>5366.71</v>
      </c>
      <c r="I5" s="112">
        <v>5957</v>
      </c>
      <c r="J5" s="112">
        <v>21987.3</v>
      </c>
      <c r="K5" s="112">
        <v>3691.01</v>
      </c>
    </row>
    <row r="6" spans="1:11" ht="12.75" customHeight="1">
      <c r="A6" s="59" t="s">
        <v>112</v>
      </c>
      <c r="B6" s="59" t="s">
        <v>113</v>
      </c>
      <c r="C6" s="98">
        <v>2449</v>
      </c>
      <c r="D6" s="98">
        <v>10318.6</v>
      </c>
      <c r="E6" s="98">
        <v>4213.3999999999996</v>
      </c>
      <c r="F6" s="111">
        <v>1589</v>
      </c>
      <c r="G6" s="111">
        <v>7424</v>
      </c>
      <c r="H6" s="111">
        <v>4672.12</v>
      </c>
      <c r="I6" s="112">
        <v>716</v>
      </c>
      <c r="J6" s="112">
        <v>2443.1999999999998</v>
      </c>
      <c r="K6" s="112">
        <v>3412.34</v>
      </c>
    </row>
    <row r="7" spans="1:11" ht="12.75" customHeight="1">
      <c r="A7" s="59" t="s">
        <v>114</v>
      </c>
      <c r="B7" s="59" t="s">
        <v>115</v>
      </c>
      <c r="C7" s="98">
        <v>3475</v>
      </c>
      <c r="D7" s="98">
        <v>14301</v>
      </c>
      <c r="E7" s="98">
        <v>4115.3999999999996</v>
      </c>
      <c r="F7" s="111">
        <v>2290</v>
      </c>
      <c r="G7" s="111">
        <v>10336.1</v>
      </c>
      <c r="H7" s="111">
        <v>4513.5600000000004</v>
      </c>
      <c r="I7" s="112">
        <v>1017</v>
      </c>
      <c r="J7" s="112">
        <v>3450.8</v>
      </c>
      <c r="K7" s="112">
        <v>3393.11</v>
      </c>
    </row>
    <row r="8" spans="1:11" ht="12.75" customHeight="1">
      <c r="A8" s="59" t="s">
        <v>116</v>
      </c>
      <c r="B8" s="59" t="s">
        <v>117</v>
      </c>
      <c r="C8" s="98">
        <v>3728</v>
      </c>
      <c r="D8" s="98">
        <v>14513.8</v>
      </c>
      <c r="E8" s="98">
        <v>3893.19</v>
      </c>
      <c r="F8" s="111">
        <v>2140</v>
      </c>
      <c r="G8" s="111">
        <v>9469.6</v>
      </c>
      <c r="H8" s="111">
        <v>4425.04</v>
      </c>
      <c r="I8" s="112">
        <v>1389</v>
      </c>
      <c r="J8" s="112">
        <v>4469.6000000000004</v>
      </c>
      <c r="K8" s="112">
        <v>3217.84</v>
      </c>
    </row>
    <row r="9" spans="1:11" ht="12.75" customHeight="1">
      <c r="A9" s="59" t="s">
        <v>118</v>
      </c>
      <c r="B9" s="59" t="s">
        <v>119</v>
      </c>
      <c r="C9" s="98">
        <v>6032</v>
      </c>
      <c r="D9" s="98">
        <v>24424.3</v>
      </c>
      <c r="E9" s="98">
        <v>4049.12</v>
      </c>
      <c r="F9" s="111">
        <v>3627</v>
      </c>
      <c r="G9" s="111">
        <v>16619.099999999999</v>
      </c>
      <c r="H9" s="111">
        <v>4582.0600000000004</v>
      </c>
      <c r="I9" s="112">
        <v>2081</v>
      </c>
      <c r="J9" s="112">
        <v>6884.5</v>
      </c>
      <c r="K9" s="112">
        <v>3308.29</v>
      </c>
    </row>
    <row r="10" spans="1:11" ht="12.75" customHeight="1">
      <c r="A10" s="59" t="s">
        <v>120</v>
      </c>
      <c r="B10" s="59" t="s">
        <v>121</v>
      </c>
      <c r="C10" s="98">
        <v>3737</v>
      </c>
      <c r="D10" s="98">
        <v>16050.9</v>
      </c>
      <c r="E10" s="98">
        <v>4295.13</v>
      </c>
      <c r="F10" s="111">
        <v>2598</v>
      </c>
      <c r="G10" s="111">
        <v>12176.9</v>
      </c>
      <c r="H10" s="111">
        <v>4687.03</v>
      </c>
      <c r="I10" s="112">
        <v>909</v>
      </c>
      <c r="J10" s="112">
        <v>3141.7</v>
      </c>
      <c r="K10" s="112">
        <v>3456.17</v>
      </c>
    </row>
    <row r="11" spans="1:11" ht="12.75" customHeight="1">
      <c r="A11" s="59" t="s">
        <v>122</v>
      </c>
      <c r="B11" s="59" t="s">
        <v>123</v>
      </c>
      <c r="C11" s="98">
        <v>5559</v>
      </c>
      <c r="D11" s="98">
        <v>22477.8</v>
      </c>
      <c r="E11" s="98">
        <v>4043.5</v>
      </c>
      <c r="F11" s="111">
        <v>3397</v>
      </c>
      <c r="G11" s="111">
        <v>15329.7</v>
      </c>
      <c r="H11" s="111">
        <v>4512.7</v>
      </c>
      <c r="I11" s="112">
        <v>1836</v>
      </c>
      <c r="J11" s="112">
        <v>6172.3</v>
      </c>
      <c r="K11" s="112">
        <v>3361.83</v>
      </c>
    </row>
    <row r="12" spans="1:11" ht="12.75" customHeight="1">
      <c r="A12" s="59" t="s">
        <v>124</v>
      </c>
      <c r="B12" s="59" t="s">
        <v>125</v>
      </c>
      <c r="C12" s="98">
        <v>8295</v>
      </c>
      <c r="D12" s="98">
        <v>34073.9</v>
      </c>
      <c r="E12" s="98">
        <v>4107.76</v>
      </c>
      <c r="F12" s="111">
        <v>5219</v>
      </c>
      <c r="G12" s="111">
        <v>23333.5</v>
      </c>
      <c r="H12" s="111">
        <v>4470.87</v>
      </c>
      <c r="I12" s="112">
        <v>2631</v>
      </c>
      <c r="J12" s="112">
        <v>9266.2999999999993</v>
      </c>
      <c r="K12" s="112">
        <v>3521.98</v>
      </c>
    </row>
    <row r="13" spans="1:11" ht="11.25" customHeight="1">
      <c r="A13" s="170" t="s">
        <v>126</v>
      </c>
      <c r="B13" s="171"/>
      <c r="C13" s="98">
        <v>57310</v>
      </c>
      <c r="D13" s="98">
        <v>254928.4</v>
      </c>
      <c r="E13" s="98">
        <v>4448.24</v>
      </c>
      <c r="F13" s="111">
        <v>37771</v>
      </c>
      <c r="G13" s="111">
        <v>185445.3</v>
      </c>
      <c r="H13" s="111">
        <v>4909.72</v>
      </c>
      <c r="I13" s="112">
        <v>16536</v>
      </c>
      <c r="J13" s="112">
        <v>57815.7</v>
      </c>
      <c r="K13" s="112">
        <v>3496.36</v>
      </c>
    </row>
    <row r="15" spans="1:11" ht="24" customHeight="1">
      <c r="A15" s="168" t="s">
        <v>104</v>
      </c>
      <c r="B15" s="168" t="s">
        <v>105</v>
      </c>
      <c r="C15" s="165" t="s">
        <v>130</v>
      </c>
      <c r="D15" s="166"/>
      <c r="E15" s="167"/>
      <c r="F15" s="165" t="s">
        <v>131</v>
      </c>
      <c r="G15" s="166"/>
      <c r="H15" s="167"/>
      <c r="I15" s="165" t="s">
        <v>132</v>
      </c>
      <c r="J15" s="166"/>
      <c r="K15" s="167"/>
    </row>
    <row r="16" spans="1:11" ht="12.75" customHeight="1">
      <c r="A16" s="173"/>
      <c r="B16" s="173"/>
      <c r="C16" s="168" t="s">
        <v>107</v>
      </c>
      <c r="D16" s="168" t="s">
        <v>108</v>
      </c>
      <c r="E16" s="168" t="s">
        <v>109</v>
      </c>
      <c r="F16" s="168" t="s">
        <v>107</v>
      </c>
      <c r="G16" s="168" t="s">
        <v>108</v>
      </c>
      <c r="H16" s="168" t="s">
        <v>109</v>
      </c>
      <c r="I16" s="168" t="s">
        <v>107</v>
      </c>
      <c r="J16" s="168" t="s">
        <v>108</v>
      </c>
      <c r="K16" s="168" t="s">
        <v>109</v>
      </c>
    </row>
    <row r="17" spans="1:13" ht="43.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3" ht="11.25" customHeight="1">
      <c r="A18" s="59" t="s">
        <v>110</v>
      </c>
      <c r="B18" s="59" t="s">
        <v>111</v>
      </c>
      <c r="C18" s="113">
        <v>692</v>
      </c>
      <c r="D18" s="113">
        <v>2230.9</v>
      </c>
      <c r="E18" s="113">
        <v>3223.77</v>
      </c>
      <c r="F18" s="114">
        <v>369</v>
      </c>
      <c r="G18" s="114">
        <v>2420.9</v>
      </c>
      <c r="H18" s="114">
        <v>6560.62</v>
      </c>
      <c r="I18" s="115">
        <v>97</v>
      </c>
      <c r="J18" s="115">
        <v>229</v>
      </c>
      <c r="K18" s="115">
        <v>2361</v>
      </c>
    </row>
    <row r="19" spans="1:13" ht="11.25" customHeight="1">
      <c r="A19" s="59" t="s">
        <v>112</v>
      </c>
      <c r="B19" s="59" t="s">
        <v>113</v>
      </c>
      <c r="C19" s="113">
        <v>96</v>
      </c>
      <c r="D19" s="113">
        <v>254.3</v>
      </c>
      <c r="E19" s="113">
        <v>2648.36</v>
      </c>
      <c r="F19" s="114">
        <v>38</v>
      </c>
      <c r="G19" s="114">
        <v>173.5</v>
      </c>
      <c r="H19" s="114">
        <v>4566.8999999999996</v>
      </c>
      <c r="I19" s="115">
        <v>10</v>
      </c>
      <c r="J19" s="115">
        <v>23.6</v>
      </c>
      <c r="K19" s="115">
        <v>2361</v>
      </c>
    </row>
    <row r="20" spans="1:13" ht="11.25" customHeight="1">
      <c r="A20" s="59" t="s">
        <v>114</v>
      </c>
      <c r="B20" s="59" t="s">
        <v>115</v>
      </c>
      <c r="C20" s="113">
        <v>98</v>
      </c>
      <c r="D20" s="113">
        <v>264.5</v>
      </c>
      <c r="E20" s="113">
        <v>2699.03</v>
      </c>
      <c r="F20" s="114">
        <v>55</v>
      </c>
      <c r="G20" s="114">
        <v>214.2</v>
      </c>
      <c r="H20" s="114">
        <v>3895.48</v>
      </c>
      <c r="I20" s="115">
        <v>15</v>
      </c>
      <c r="J20" s="115">
        <v>35.4</v>
      </c>
      <c r="K20" s="115">
        <v>2361</v>
      </c>
    </row>
    <row r="21" spans="1:13" ht="11.25" customHeight="1">
      <c r="A21" s="59" t="s">
        <v>116</v>
      </c>
      <c r="B21" s="59" t="s">
        <v>117</v>
      </c>
      <c r="C21" s="113">
        <v>129</v>
      </c>
      <c r="D21" s="113">
        <v>323.8</v>
      </c>
      <c r="E21" s="113">
        <v>2510.1</v>
      </c>
      <c r="F21" s="114">
        <v>50</v>
      </c>
      <c r="G21" s="114">
        <v>203.6</v>
      </c>
      <c r="H21" s="114">
        <v>4072.4</v>
      </c>
      <c r="I21" s="115">
        <v>20</v>
      </c>
      <c r="J21" s="115">
        <v>47.2</v>
      </c>
      <c r="K21" s="115">
        <v>2361</v>
      </c>
    </row>
    <row r="22" spans="1:13" ht="11.25" customHeight="1">
      <c r="A22" s="59" t="s">
        <v>118</v>
      </c>
      <c r="B22" s="59" t="s">
        <v>119</v>
      </c>
      <c r="C22" s="113">
        <v>218</v>
      </c>
      <c r="D22" s="113">
        <v>527.20000000000005</v>
      </c>
      <c r="E22" s="113">
        <v>2418.15</v>
      </c>
      <c r="F22" s="114">
        <v>83</v>
      </c>
      <c r="G22" s="114">
        <v>339.2</v>
      </c>
      <c r="H22" s="114">
        <v>4086.44</v>
      </c>
      <c r="I22" s="115">
        <v>23</v>
      </c>
      <c r="J22" s="115">
        <v>54.3</v>
      </c>
      <c r="K22" s="115">
        <v>2361</v>
      </c>
    </row>
    <row r="23" spans="1:13" ht="11.25" customHeight="1">
      <c r="A23" s="59" t="s">
        <v>120</v>
      </c>
      <c r="B23" s="59" t="s">
        <v>121</v>
      </c>
      <c r="C23" s="113">
        <v>164</v>
      </c>
      <c r="D23" s="113">
        <v>424.2</v>
      </c>
      <c r="E23" s="113">
        <v>2586.59</v>
      </c>
      <c r="F23" s="114">
        <v>61</v>
      </c>
      <c r="G23" s="114">
        <v>217.2</v>
      </c>
      <c r="H23" s="114">
        <v>3560.96</v>
      </c>
      <c r="I23" s="115">
        <v>4</v>
      </c>
      <c r="J23" s="115">
        <v>9.4</v>
      </c>
      <c r="K23" s="115">
        <v>2361</v>
      </c>
    </row>
    <row r="24" spans="1:13" ht="11.25" customHeight="1">
      <c r="A24" s="59" t="s">
        <v>122</v>
      </c>
      <c r="B24" s="59" t="s">
        <v>123</v>
      </c>
      <c r="C24" s="113">
        <v>217</v>
      </c>
      <c r="D24" s="113">
        <v>586.5</v>
      </c>
      <c r="E24" s="113">
        <v>2702.73</v>
      </c>
      <c r="F24" s="114">
        <v>87</v>
      </c>
      <c r="G24" s="114">
        <v>337.4</v>
      </c>
      <c r="H24" s="114">
        <v>3878.28</v>
      </c>
      <c r="I24" s="115">
        <v>22</v>
      </c>
      <c r="J24" s="115">
        <v>51.9</v>
      </c>
      <c r="K24" s="115">
        <v>2361</v>
      </c>
    </row>
    <row r="25" spans="1:13" ht="11.25" customHeight="1">
      <c r="A25" s="59" t="s">
        <v>124</v>
      </c>
      <c r="B25" s="59" t="s">
        <v>125</v>
      </c>
      <c r="C25" s="113">
        <v>323</v>
      </c>
      <c r="D25" s="113">
        <v>851.2</v>
      </c>
      <c r="E25" s="113">
        <v>2635.29</v>
      </c>
      <c r="F25" s="114">
        <v>88</v>
      </c>
      <c r="G25" s="114">
        <v>379.2</v>
      </c>
      <c r="H25" s="114">
        <v>4309.0600000000004</v>
      </c>
      <c r="I25" s="115">
        <v>32</v>
      </c>
      <c r="J25" s="115">
        <v>78.2</v>
      </c>
      <c r="K25" s="115">
        <v>2442.16</v>
      </c>
    </row>
    <row r="26" spans="1:13" ht="11.25" customHeight="1">
      <c r="A26" s="170" t="s">
        <v>126</v>
      </c>
      <c r="B26" s="171"/>
      <c r="C26" s="113">
        <v>1937</v>
      </c>
      <c r="D26" s="113">
        <v>5462.6</v>
      </c>
      <c r="E26" s="113">
        <v>2820.06</v>
      </c>
      <c r="F26" s="114">
        <v>831</v>
      </c>
      <c r="G26" s="114">
        <v>4285.2</v>
      </c>
      <c r="H26" s="114">
        <v>5156.78</v>
      </c>
      <c r="I26" s="115">
        <v>223</v>
      </c>
      <c r="J26" s="115">
        <v>529</v>
      </c>
      <c r="K26" s="115">
        <v>2372.65</v>
      </c>
    </row>
    <row r="28" spans="1:13" ht="21" customHeight="1">
      <c r="A28" s="168" t="s">
        <v>104</v>
      </c>
      <c r="B28" s="168" t="s">
        <v>105</v>
      </c>
      <c r="C28" s="165" t="s">
        <v>133</v>
      </c>
      <c r="D28" s="166"/>
      <c r="E28" s="167"/>
      <c r="F28" s="56"/>
      <c r="G28" s="56"/>
      <c r="H28" s="56"/>
      <c r="I28" s="48"/>
      <c r="J28" s="63"/>
      <c r="K28" s="49"/>
      <c r="L28" s="50"/>
      <c r="M28" s="50"/>
    </row>
    <row r="29" spans="1:13" ht="11.25" customHeight="1">
      <c r="A29" s="173"/>
      <c r="B29" s="173"/>
      <c r="C29" s="168" t="s">
        <v>107</v>
      </c>
      <c r="D29" s="168" t="s">
        <v>108</v>
      </c>
      <c r="E29" s="168" t="s">
        <v>109</v>
      </c>
      <c r="I29" s="48"/>
      <c r="J29" s="63"/>
      <c r="K29" s="49"/>
      <c r="L29" s="50"/>
      <c r="M29" s="50"/>
    </row>
    <row r="30" spans="1:13" ht="41.25" customHeight="1">
      <c r="A30" s="169"/>
      <c r="B30" s="169"/>
      <c r="C30" s="169"/>
      <c r="D30" s="169"/>
      <c r="E30" s="169"/>
      <c r="I30" s="48"/>
      <c r="J30" s="63"/>
      <c r="K30" s="49"/>
      <c r="L30" s="64"/>
      <c r="M30" s="50"/>
    </row>
    <row r="31" spans="1:13" ht="11.25" customHeight="1">
      <c r="A31" s="59" t="s">
        <v>110</v>
      </c>
      <c r="B31" s="59" t="s">
        <v>111</v>
      </c>
      <c r="C31" s="116">
        <v>9</v>
      </c>
      <c r="D31" s="116">
        <v>1143.5999999999999</v>
      </c>
      <c r="E31" s="116">
        <v>127068.24</v>
      </c>
      <c r="I31" s="48"/>
      <c r="J31" s="63"/>
      <c r="K31" s="49"/>
      <c r="L31" s="64"/>
      <c r="M31" s="50"/>
    </row>
    <row r="32" spans="1:13" ht="11.25" customHeight="1">
      <c r="A32" s="59" t="s">
        <v>112</v>
      </c>
      <c r="B32" s="59" t="s">
        <v>113</v>
      </c>
      <c r="C32" s="116">
        <v>0</v>
      </c>
      <c r="D32" s="116">
        <v>0</v>
      </c>
      <c r="E32" s="116">
        <v>0</v>
      </c>
      <c r="I32" s="48"/>
      <c r="J32" s="63"/>
      <c r="K32" s="49"/>
      <c r="L32" s="64"/>
      <c r="M32" s="50"/>
    </row>
    <row r="33" spans="1:13" ht="11.25" customHeight="1">
      <c r="A33" s="59" t="s">
        <v>114</v>
      </c>
      <c r="B33" s="59" t="s">
        <v>115</v>
      </c>
      <c r="C33" s="116">
        <v>0</v>
      </c>
      <c r="D33" s="116">
        <v>0</v>
      </c>
      <c r="E33" s="116">
        <v>0</v>
      </c>
      <c r="I33" s="48"/>
      <c r="J33" s="63"/>
      <c r="K33" s="49"/>
      <c r="L33" s="64"/>
      <c r="M33" s="50"/>
    </row>
    <row r="34" spans="1:13" ht="11.25" customHeight="1">
      <c r="A34" s="59" t="s">
        <v>116</v>
      </c>
      <c r="B34" s="59" t="s">
        <v>117</v>
      </c>
      <c r="C34" s="116">
        <v>0</v>
      </c>
      <c r="D34" s="116">
        <v>0</v>
      </c>
      <c r="E34" s="116">
        <v>0</v>
      </c>
      <c r="I34" s="48"/>
      <c r="J34" s="63"/>
      <c r="K34" s="49"/>
      <c r="L34" s="64"/>
      <c r="M34" s="50"/>
    </row>
    <row r="35" spans="1:13" ht="11.25" customHeight="1">
      <c r="A35" s="59" t="s">
        <v>118</v>
      </c>
      <c r="B35" s="59" t="s">
        <v>119</v>
      </c>
      <c r="C35" s="116">
        <v>0</v>
      </c>
      <c r="D35" s="116">
        <v>0</v>
      </c>
      <c r="E35" s="116">
        <v>0</v>
      </c>
      <c r="I35" s="48"/>
      <c r="J35" s="63"/>
      <c r="K35" s="49"/>
      <c r="L35" s="64"/>
      <c r="M35" s="50"/>
    </row>
    <row r="36" spans="1:13" ht="11.25" customHeight="1">
      <c r="A36" s="59" t="s">
        <v>120</v>
      </c>
      <c r="B36" s="59" t="s">
        <v>121</v>
      </c>
      <c r="C36" s="116">
        <v>1</v>
      </c>
      <c r="D36" s="116">
        <v>81.5</v>
      </c>
      <c r="E36" s="116">
        <v>81473.52</v>
      </c>
      <c r="I36" s="48"/>
      <c r="J36" s="63"/>
      <c r="K36" s="49"/>
      <c r="L36" s="64"/>
      <c r="M36" s="50"/>
    </row>
    <row r="37" spans="1:13" ht="11.25" customHeight="1">
      <c r="A37" s="59" t="s">
        <v>122</v>
      </c>
      <c r="B37" s="59" t="s">
        <v>123</v>
      </c>
      <c r="C37" s="116">
        <v>0</v>
      </c>
      <c r="D37" s="116">
        <v>0</v>
      </c>
      <c r="E37" s="116">
        <v>0</v>
      </c>
      <c r="I37" s="48"/>
      <c r="J37" s="63"/>
      <c r="K37" s="49"/>
      <c r="L37" s="64"/>
      <c r="M37" s="50"/>
    </row>
    <row r="38" spans="1:13" ht="11.25" customHeight="1">
      <c r="A38" s="59" t="s">
        <v>124</v>
      </c>
      <c r="B38" s="59" t="s">
        <v>125</v>
      </c>
      <c r="C38" s="116">
        <v>2</v>
      </c>
      <c r="D38" s="116">
        <v>165.5</v>
      </c>
      <c r="E38" s="116">
        <v>82757.429999999993</v>
      </c>
      <c r="I38" s="48"/>
      <c r="J38" s="63"/>
      <c r="K38" s="49"/>
      <c r="L38" s="64"/>
      <c r="M38" s="50"/>
    </row>
    <row r="39" spans="1:13" ht="11.25" customHeight="1">
      <c r="A39" s="170" t="s">
        <v>126</v>
      </c>
      <c r="B39" s="171"/>
      <c r="C39" s="116">
        <v>12</v>
      </c>
      <c r="D39" s="116">
        <v>1390.6</v>
      </c>
      <c r="E39" s="116">
        <v>115883.54</v>
      </c>
    </row>
  </sheetData>
  <mergeCells count="38">
    <mergeCell ref="E29:E30"/>
    <mergeCell ref="A39:B39"/>
    <mergeCell ref="H16:H17"/>
    <mergeCell ref="I16:I17"/>
    <mergeCell ref="J16:J17"/>
    <mergeCell ref="G16:G17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A13:B13"/>
    <mergeCell ref="A1:F1"/>
    <mergeCell ref="A2:A4"/>
    <mergeCell ref="B2:B4"/>
    <mergeCell ref="C2:E2"/>
    <mergeCell ref="F2:H2"/>
    <mergeCell ref="G3:G4"/>
    <mergeCell ref="H3:H4"/>
    <mergeCell ref="I2:K2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C18" sqref="C18:E26"/>
    </sheetView>
  </sheetViews>
  <sheetFormatPr defaultRowHeight="12.75"/>
  <cols>
    <col min="1" max="1" width="4" style="66" customWidth="1"/>
    <col min="2" max="2" width="33" style="66" customWidth="1"/>
    <col min="3" max="3" width="11" style="66" customWidth="1"/>
    <col min="4" max="4" width="14.1640625" style="66" customWidth="1"/>
    <col min="5" max="5" width="10.33203125" style="66" customWidth="1"/>
    <col min="6" max="6" width="11" style="66" customWidth="1"/>
    <col min="7" max="7" width="14.1640625" style="66" customWidth="1"/>
    <col min="8" max="8" width="10.33203125" style="66" customWidth="1"/>
    <col min="9" max="9" width="11" style="66" customWidth="1"/>
    <col min="10" max="10" width="14.1640625" style="66" customWidth="1"/>
    <col min="11" max="11" width="10.33203125" style="66" customWidth="1"/>
    <col min="12" max="12" width="9.33203125" style="66" hidden="1" customWidth="1"/>
    <col min="13" max="13" width="9.33203125" style="67" hidden="1" customWidth="1"/>
    <col min="14" max="14" width="9.33203125" style="66" hidden="1" customWidth="1"/>
    <col min="15" max="15" width="9.33203125" style="67" hidden="1" customWidth="1"/>
    <col min="16" max="16" width="9.33203125" style="66"/>
    <col min="17" max="17" width="13.1640625" style="66" customWidth="1"/>
    <col min="18" max="16384" width="9.33203125" style="66"/>
  </cols>
  <sheetData>
    <row r="1" spans="1:11">
      <c r="A1" s="172" t="s">
        <v>144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3.25" customHeight="1">
      <c r="A2" s="168" t="s">
        <v>104</v>
      </c>
      <c r="B2" s="168" t="s">
        <v>105</v>
      </c>
      <c r="C2" s="165" t="s">
        <v>106</v>
      </c>
      <c r="D2" s="166"/>
      <c r="E2" s="166"/>
      <c r="F2" s="165" t="s">
        <v>135</v>
      </c>
      <c r="G2" s="166"/>
      <c r="H2" s="167"/>
      <c r="I2" s="165" t="s">
        <v>136</v>
      </c>
      <c r="J2" s="166"/>
      <c r="K2" s="167"/>
    </row>
    <row r="3" spans="1:11" ht="28.5" customHeight="1">
      <c r="A3" s="173"/>
      <c r="B3" s="173"/>
      <c r="C3" s="168" t="s">
        <v>107</v>
      </c>
      <c r="D3" s="168" t="s">
        <v>108</v>
      </c>
      <c r="E3" s="168" t="s">
        <v>109</v>
      </c>
      <c r="F3" s="168" t="s">
        <v>107</v>
      </c>
      <c r="G3" s="168" t="s">
        <v>108</v>
      </c>
      <c r="H3" s="168" t="s">
        <v>109</v>
      </c>
      <c r="I3" s="168" t="s">
        <v>107</v>
      </c>
      <c r="J3" s="168" t="s">
        <v>108</v>
      </c>
      <c r="K3" s="168" t="s">
        <v>109</v>
      </c>
    </row>
    <row r="4" spans="1:11" ht="21.75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1">
      <c r="A5" s="59" t="s">
        <v>110</v>
      </c>
      <c r="B5" s="59" t="s">
        <v>111</v>
      </c>
      <c r="C5" s="98">
        <v>24035</v>
      </c>
      <c r="D5" s="98">
        <v>118768.1</v>
      </c>
      <c r="E5" s="98">
        <v>4941.47</v>
      </c>
      <c r="F5" s="117">
        <v>94</v>
      </c>
      <c r="G5" s="117">
        <v>132</v>
      </c>
      <c r="H5" s="117">
        <v>1404.31</v>
      </c>
      <c r="I5" s="118">
        <v>2383</v>
      </c>
      <c r="J5" s="118">
        <v>5626.3</v>
      </c>
      <c r="K5" s="118">
        <v>2361</v>
      </c>
    </row>
    <row r="6" spans="1:11">
      <c r="A6" s="59" t="s">
        <v>112</v>
      </c>
      <c r="B6" s="59" t="s">
        <v>113</v>
      </c>
      <c r="C6" s="98">
        <v>2449</v>
      </c>
      <c r="D6" s="98">
        <v>10318.6</v>
      </c>
      <c r="E6" s="98">
        <v>4213.3999999999996</v>
      </c>
      <c r="F6" s="117">
        <v>16</v>
      </c>
      <c r="G6" s="117">
        <v>23.7</v>
      </c>
      <c r="H6" s="117">
        <v>1485.76</v>
      </c>
      <c r="I6" s="118">
        <v>257</v>
      </c>
      <c r="J6" s="118">
        <v>606.79999999999995</v>
      </c>
      <c r="K6" s="118">
        <v>2361</v>
      </c>
    </row>
    <row r="7" spans="1:11">
      <c r="A7" s="59" t="s">
        <v>114</v>
      </c>
      <c r="B7" s="59" t="s">
        <v>115</v>
      </c>
      <c r="C7" s="98">
        <v>3475</v>
      </c>
      <c r="D7" s="98">
        <v>14301</v>
      </c>
      <c r="E7" s="98">
        <v>4115.3999999999996</v>
      </c>
      <c r="F7" s="117">
        <v>10</v>
      </c>
      <c r="G7" s="117">
        <v>14.5</v>
      </c>
      <c r="H7" s="117">
        <v>1447.4</v>
      </c>
      <c r="I7" s="118">
        <v>517</v>
      </c>
      <c r="J7" s="118">
        <v>1220.5999999999999</v>
      </c>
      <c r="K7" s="118">
        <v>2361</v>
      </c>
    </row>
    <row r="8" spans="1:11">
      <c r="A8" s="59" t="s">
        <v>116</v>
      </c>
      <c r="B8" s="59" t="s">
        <v>117</v>
      </c>
      <c r="C8" s="98">
        <v>3728</v>
      </c>
      <c r="D8" s="98">
        <v>14513.8</v>
      </c>
      <c r="E8" s="98">
        <v>3893.19</v>
      </c>
      <c r="F8" s="117">
        <v>20</v>
      </c>
      <c r="G8" s="117">
        <v>29.4</v>
      </c>
      <c r="H8" s="117">
        <v>1472.42</v>
      </c>
      <c r="I8" s="118">
        <v>511</v>
      </c>
      <c r="J8" s="118">
        <v>1206.5</v>
      </c>
      <c r="K8" s="118">
        <v>2361</v>
      </c>
    </row>
    <row r="9" spans="1:11">
      <c r="A9" s="59" t="s">
        <v>118</v>
      </c>
      <c r="B9" s="59" t="s">
        <v>119</v>
      </c>
      <c r="C9" s="98">
        <v>6032</v>
      </c>
      <c r="D9" s="98">
        <v>24424.3</v>
      </c>
      <c r="E9" s="98">
        <v>4049.12</v>
      </c>
      <c r="F9" s="117">
        <v>50</v>
      </c>
      <c r="G9" s="117">
        <v>67.8</v>
      </c>
      <c r="H9" s="117">
        <v>1355.63</v>
      </c>
      <c r="I9" s="118">
        <v>793</v>
      </c>
      <c r="J9" s="118">
        <v>1872.3</v>
      </c>
      <c r="K9" s="118">
        <v>2361</v>
      </c>
    </row>
    <row r="10" spans="1:11">
      <c r="A10" s="59" t="s">
        <v>120</v>
      </c>
      <c r="B10" s="59" t="s">
        <v>121</v>
      </c>
      <c r="C10" s="98">
        <v>3737</v>
      </c>
      <c r="D10" s="98">
        <v>16050.9</v>
      </c>
      <c r="E10" s="98">
        <v>4295.13</v>
      </c>
      <c r="F10" s="117">
        <v>25</v>
      </c>
      <c r="G10" s="117">
        <v>34.6</v>
      </c>
      <c r="H10" s="117">
        <v>1383.06</v>
      </c>
      <c r="I10" s="118">
        <v>472</v>
      </c>
      <c r="J10" s="118">
        <v>1114.4000000000001</v>
      </c>
      <c r="K10" s="118">
        <v>2361</v>
      </c>
    </row>
    <row r="11" spans="1:11">
      <c r="A11" s="59" t="s">
        <v>122</v>
      </c>
      <c r="B11" s="59" t="s">
        <v>123</v>
      </c>
      <c r="C11" s="98">
        <v>5559</v>
      </c>
      <c r="D11" s="98">
        <v>22477.8</v>
      </c>
      <c r="E11" s="98">
        <v>4043.5</v>
      </c>
      <c r="F11" s="117">
        <v>32</v>
      </c>
      <c r="G11" s="117">
        <v>45.7</v>
      </c>
      <c r="H11" s="117">
        <v>1427.23</v>
      </c>
      <c r="I11" s="118">
        <v>791</v>
      </c>
      <c r="J11" s="118">
        <v>1867.5</v>
      </c>
      <c r="K11" s="118">
        <v>2361</v>
      </c>
    </row>
    <row r="12" spans="1:11">
      <c r="A12" s="59" t="s">
        <v>124</v>
      </c>
      <c r="B12" s="59" t="s">
        <v>125</v>
      </c>
      <c r="C12" s="98">
        <v>8295</v>
      </c>
      <c r="D12" s="98">
        <v>34073.9</v>
      </c>
      <c r="E12" s="98">
        <v>4107.76</v>
      </c>
      <c r="F12" s="117">
        <v>30</v>
      </c>
      <c r="G12" s="117">
        <v>41.5</v>
      </c>
      <c r="H12" s="117">
        <v>1383.99</v>
      </c>
      <c r="I12" s="118">
        <v>1358</v>
      </c>
      <c r="J12" s="118">
        <v>3206.3</v>
      </c>
      <c r="K12" s="118">
        <v>2361</v>
      </c>
    </row>
    <row r="13" spans="1:11">
      <c r="A13" s="170" t="s">
        <v>126</v>
      </c>
      <c r="B13" s="171"/>
      <c r="C13" s="98">
        <v>57310</v>
      </c>
      <c r="D13" s="98">
        <v>254928.4</v>
      </c>
      <c r="E13" s="98">
        <v>4448.24</v>
      </c>
      <c r="F13" s="117">
        <v>277</v>
      </c>
      <c r="G13" s="117">
        <v>389.2</v>
      </c>
      <c r="H13" s="117">
        <v>1405.23</v>
      </c>
      <c r="I13" s="118">
        <v>7082</v>
      </c>
      <c r="J13" s="118">
        <v>16720.7</v>
      </c>
      <c r="K13" s="118">
        <v>2361</v>
      </c>
    </row>
    <row r="14" spans="1:1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2.5" customHeight="1">
      <c r="A15" s="168" t="s">
        <v>104</v>
      </c>
      <c r="B15" s="168" t="s">
        <v>105</v>
      </c>
      <c r="C15" s="165" t="s">
        <v>137</v>
      </c>
      <c r="D15" s="166"/>
      <c r="E15" s="167"/>
      <c r="F15" s="165" t="s">
        <v>145</v>
      </c>
      <c r="G15" s="166"/>
      <c r="H15" s="167"/>
      <c r="I15" s="165" t="s">
        <v>88</v>
      </c>
      <c r="J15" s="166"/>
      <c r="K15" s="167"/>
    </row>
    <row r="16" spans="1:11" ht="12.75" customHeight="1">
      <c r="A16" s="173"/>
      <c r="B16" s="173"/>
      <c r="C16" s="168" t="s">
        <v>107</v>
      </c>
      <c r="D16" s="168" t="s">
        <v>108</v>
      </c>
      <c r="E16" s="168" t="s">
        <v>109</v>
      </c>
      <c r="F16" s="168" t="s">
        <v>107</v>
      </c>
      <c r="G16" s="168" t="s">
        <v>108</v>
      </c>
      <c r="H16" s="168" t="s">
        <v>109</v>
      </c>
      <c r="I16" s="168" t="s">
        <v>107</v>
      </c>
      <c r="J16" s="168" t="s">
        <v>108</v>
      </c>
      <c r="K16" s="168" t="s">
        <v>109</v>
      </c>
    </row>
    <row r="17" spans="1:11" ht="39.7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>
      <c r="A18" s="59" t="s">
        <v>110</v>
      </c>
      <c r="B18" s="59" t="s">
        <v>111</v>
      </c>
      <c r="C18" s="119">
        <v>21558</v>
      </c>
      <c r="D18" s="119">
        <v>113009.8</v>
      </c>
      <c r="E18" s="119">
        <v>5242.13</v>
      </c>
      <c r="F18" s="65">
        <v>0</v>
      </c>
      <c r="G18" s="68">
        <v>0</v>
      </c>
      <c r="H18" s="68">
        <v>0</v>
      </c>
      <c r="I18" s="65">
        <v>0</v>
      </c>
      <c r="J18" s="68">
        <v>0</v>
      </c>
      <c r="K18" s="68">
        <v>0</v>
      </c>
    </row>
    <row r="19" spans="1:11">
      <c r="A19" s="59" t="s">
        <v>112</v>
      </c>
      <c r="B19" s="59" t="s">
        <v>113</v>
      </c>
      <c r="C19" s="119">
        <v>2176</v>
      </c>
      <c r="D19" s="119">
        <v>9688.1</v>
      </c>
      <c r="E19" s="119">
        <v>4452.24</v>
      </c>
      <c r="F19" s="65">
        <v>0</v>
      </c>
      <c r="G19" s="68">
        <v>0</v>
      </c>
      <c r="H19" s="68">
        <v>0</v>
      </c>
      <c r="I19" s="65">
        <v>0</v>
      </c>
      <c r="J19" s="68">
        <v>0</v>
      </c>
      <c r="K19" s="68">
        <v>0</v>
      </c>
    </row>
    <row r="20" spans="1:11">
      <c r="A20" s="59" t="s">
        <v>114</v>
      </c>
      <c r="B20" s="59" t="s">
        <v>115</v>
      </c>
      <c r="C20" s="119">
        <v>2948</v>
      </c>
      <c r="D20" s="119">
        <v>13065.9</v>
      </c>
      <c r="E20" s="119">
        <v>4432.13</v>
      </c>
      <c r="F20" s="65">
        <v>0</v>
      </c>
      <c r="G20" s="68">
        <v>0</v>
      </c>
      <c r="H20" s="68">
        <v>0</v>
      </c>
      <c r="I20" s="65">
        <v>0</v>
      </c>
      <c r="J20" s="68">
        <v>0</v>
      </c>
      <c r="K20" s="68">
        <v>0</v>
      </c>
    </row>
    <row r="21" spans="1:11">
      <c r="A21" s="59" t="s">
        <v>116</v>
      </c>
      <c r="B21" s="59" t="s">
        <v>117</v>
      </c>
      <c r="C21" s="119">
        <v>3197</v>
      </c>
      <c r="D21" s="119">
        <v>13277.9</v>
      </c>
      <c r="E21" s="119">
        <v>4153.24</v>
      </c>
      <c r="F21" s="65">
        <v>0</v>
      </c>
      <c r="G21" s="68">
        <v>0</v>
      </c>
      <c r="H21" s="68">
        <v>0</v>
      </c>
      <c r="I21" s="65">
        <v>0</v>
      </c>
      <c r="J21" s="68">
        <v>0</v>
      </c>
      <c r="K21" s="68">
        <v>0</v>
      </c>
    </row>
    <row r="22" spans="1:11">
      <c r="A22" s="59" t="s">
        <v>118</v>
      </c>
      <c r="B22" s="59" t="s">
        <v>119</v>
      </c>
      <c r="C22" s="119">
        <v>5189</v>
      </c>
      <c r="D22" s="119">
        <v>22484.2</v>
      </c>
      <c r="E22" s="119">
        <v>4333.0600000000004</v>
      </c>
      <c r="F22" s="65">
        <v>0</v>
      </c>
      <c r="G22" s="68">
        <v>0</v>
      </c>
      <c r="H22" s="68">
        <v>0</v>
      </c>
      <c r="I22" s="65">
        <v>0</v>
      </c>
      <c r="J22" s="68">
        <v>0</v>
      </c>
      <c r="K22" s="68">
        <v>0</v>
      </c>
    </row>
    <row r="23" spans="1:11">
      <c r="A23" s="59" t="s">
        <v>120</v>
      </c>
      <c r="B23" s="59" t="s">
        <v>121</v>
      </c>
      <c r="C23" s="119">
        <v>3240</v>
      </c>
      <c r="D23" s="119">
        <v>14901.9</v>
      </c>
      <c r="E23" s="119">
        <v>4599.3599999999997</v>
      </c>
      <c r="F23" s="65">
        <v>0</v>
      </c>
      <c r="G23" s="68">
        <v>0</v>
      </c>
      <c r="H23" s="68">
        <v>0</v>
      </c>
      <c r="I23" s="65">
        <v>0</v>
      </c>
      <c r="J23" s="68">
        <v>0</v>
      </c>
      <c r="K23" s="68">
        <v>0</v>
      </c>
    </row>
    <row r="24" spans="1:11">
      <c r="A24" s="59" t="s">
        <v>122</v>
      </c>
      <c r="B24" s="59" t="s">
        <v>123</v>
      </c>
      <c r="C24" s="119">
        <v>4736</v>
      </c>
      <c r="D24" s="119">
        <v>20564.599999999999</v>
      </c>
      <c r="E24" s="119">
        <v>4342.1899999999996</v>
      </c>
      <c r="F24" s="65">
        <v>0</v>
      </c>
      <c r="G24" s="68">
        <v>0</v>
      </c>
      <c r="H24" s="68">
        <v>0</v>
      </c>
      <c r="I24" s="65">
        <v>0</v>
      </c>
      <c r="J24" s="68">
        <v>0</v>
      </c>
      <c r="K24" s="68">
        <v>0</v>
      </c>
    </row>
    <row r="25" spans="1:11">
      <c r="A25" s="59" t="s">
        <v>124</v>
      </c>
      <c r="B25" s="59" t="s">
        <v>125</v>
      </c>
      <c r="C25" s="119">
        <v>6907</v>
      </c>
      <c r="D25" s="119">
        <v>30826.1</v>
      </c>
      <c r="E25" s="119">
        <v>4463.03</v>
      </c>
      <c r="F25" s="65">
        <v>0</v>
      </c>
      <c r="G25" s="68">
        <v>0</v>
      </c>
      <c r="H25" s="68">
        <v>0</v>
      </c>
      <c r="I25" s="65">
        <v>0</v>
      </c>
      <c r="J25" s="68">
        <v>0</v>
      </c>
      <c r="K25" s="68">
        <v>0</v>
      </c>
    </row>
    <row r="26" spans="1:11">
      <c r="A26" s="170" t="s">
        <v>126</v>
      </c>
      <c r="B26" s="171"/>
      <c r="C26" s="119">
        <v>49951</v>
      </c>
      <c r="D26" s="119">
        <v>237818.5</v>
      </c>
      <c r="E26" s="119">
        <v>4761.04</v>
      </c>
      <c r="F26" s="65">
        <v>0</v>
      </c>
      <c r="G26" s="68">
        <v>0</v>
      </c>
      <c r="H26" s="68">
        <v>0</v>
      </c>
      <c r="I26" s="65">
        <v>0</v>
      </c>
      <c r="J26" s="68">
        <v>0</v>
      </c>
      <c r="K26" s="68">
        <v>0</v>
      </c>
    </row>
    <row r="27" spans="1:1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</sheetData>
  <mergeCells count="31"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Prokopenko</cp:lastModifiedBy>
  <cp:lastPrinted>2016-10-18T14:19:06Z</cp:lastPrinted>
  <dcterms:created xsi:type="dcterms:W3CDTF">2025-01-03T10:27:10Z</dcterms:created>
  <dcterms:modified xsi:type="dcterms:W3CDTF">2025-01-06T07:55:35Z</dcterms:modified>
</cp:coreProperties>
</file>