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8800" windowHeight="12435" tabRatio="902" activeTab="5"/>
  </bookViews>
  <sheets>
    <sheet name="5pf_titul" sheetId="1" r:id="rId1"/>
    <sheet name="5pf" sheetId="2" r:id="rId2"/>
    <sheet name="5pf Контроль" sheetId="3" r:id="rId3"/>
    <sheet name="Додаток 1" sheetId="4" r:id="rId4"/>
    <sheet name="Додаток 2" sheetId="5" r:id="rId5"/>
    <sheet name="Додаток 3" sheetId="6" r:id="rId6"/>
    <sheet name="5pf_titul (раб)" sheetId="7" r:id="rId7"/>
    <sheet name="5pf (раб)" sheetId="8" r:id="rId8"/>
    <sheet name="5pf (раб) Контроль" sheetId="9" r:id="rId9"/>
    <sheet name="Додаток 1 (раб)" sheetId="10" r:id="rId10"/>
    <sheet name="Додаток 2 (раб)" sheetId="11" r:id="rId11"/>
    <sheet name="Додаток 3 (раб)" sheetId="12" r:id="rId12"/>
  </sheets>
  <externalReferences>
    <externalReference r:id="rId13"/>
    <externalReference r:id="rId14"/>
    <externalReference r:id="rId15"/>
    <externalReference r:id="rId16"/>
  </externalReferences>
  <definedNames>
    <definedName name="_xlnm.Print_Titles" localSheetId="1">'5pf'!$3:$3</definedName>
    <definedName name="_xlnm.Print_Titles" localSheetId="7">'[4]5pf (rab)'!$3:$3</definedName>
  </definedNames>
  <calcPr calcId="125725"/>
</workbook>
</file>

<file path=xl/calcChain.xml><?xml version="1.0" encoding="utf-8"?>
<calcChain xmlns="http://schemas.openxmlformats.org/spreadsheetml/2006/main">
  <c r="F12" i="9"/>
  <c r="G12" s="1"/>
  <c r="C12"/>
  <c r="F11"/>
  <c r="G11" s="1"/>
  <c r="C11"/>
  <c r="F10"/>
  <c r="C10"/>
  <c r="F9"/>
  <c r="C9"/>
  <c r="F6"/>
  <c r="G6" s="1"/>
  <c r="C6"/>
  <c r="F5"/>
  <c r="C5"/>
  <c r="F4"/>
  <c r="C4"/>
  <c r="F3"/>
  <c r="C3"/>
  <c r="F26" i="8"/>
  <c r="G26" s="1"/>
  <c r="F25"/>
  <c r="F24"/>
  <c r="F23"/>
  <c r="F22"/>
  <c r="F21"/>
  <c r="F20"/>
  <c r="F19"/>
  <c r="G19" s="1"/>
  <c r="F18"/>
  <c r="F17"/>
  <c r="F15"/>
  <c r="F14"/>
  <c r="F13"/>
  <c r="F12"/>
  <c r="F11"/>
  <c r="F10"/>
  <c r="G10" s="1"/>
  <c r="F9"/>
  <c r="F8"/>
  <c r="F7"/>
  <c r="F6"/>
  <c r="F5"/>
  <c r="F4"/>
  <c r="F13" i="3"/>
  <c r="G13" s="1"/>
  <c r="C13"/>
  <c r="F12"/>
  <c r="C12"/>
  <c r="F11"/>
  <c r="C11"/>
  <c r="F10"/>
  <c r="G10" s="1"/>
  <c r="C10"/>
  <c r="F9"/>
  <c r="G9" s="1"/>
  <c r="C9"/>
  <c r="F7"/>
  <c r="G7" s="1"/>
  <c r="C7"/>
  <c r="F6"/>
  <c r="C6"/>
  <c r="F5"/>
  <c r="G5" s="1"/>
  <c r="C5"/>
  <c r="F4"/>
  <c r="C4"/>
  <c r="F3"/>
  <c r="G3" s="1"/>
  <c r="C3"/>
  <c r="G5" i="9"/>
  <c r="G4"/>
  <c r="G25" i="8"/>
  <c r="I24"/>
  <c r="K24" s="1"/>
  <c r="H24"/>
  <c r="J24" s="1"/>
  <c r="G24"/>
  <c r="G23"/>
  <c r="G22"/>
  <c r="G21"/>
  <c r="G20"/>
  <c r="J18"/>
  <c r="I18"/>
  <c r="K18" s="1"/>
  <c r="H18"/>
  <c r="G18"/>
  <c r="G17"/>
  <c r="G15"/>
  <c r="G14"/>
  <c r="G13"/>
  <c r="G12"/>
  <c r="G11"/>
  <c r="G9"/>
  <c r="G8"/>
  <c r="G7"/>
  <c r="G6"/>
  <c r="G5"/>
  <c r="K4"/>
  <c r="J4"/>
  <c r="I4"/>
  <c r="H4"/>
  <c r="G4"/>
  <c r="G12" i="3"/>
  <c r="G11"/>
  <c r="I24" i="2"/>
  <c r="G24"/>
  <c r="F24"/>
  <c r="H24" s="1"/>
  <c r="I18"/>
  <c r="G18"/>
  <c r="F18"/>
  <c r="H18" s="1"/>
  <c r="I4"/>
  <c r="H4"/>
  <c r="G4"/>
  <c r="F4"/>
  <c r="G6" i="3" l="1"/>
  <c r="G10" i="9"/>
  <c r="G3"/>
  <c r="G9"/>
  <c r="G4" i="3"/>
</calcChain>
</file>

<file path=xl/sharedStrings.xml><?xml version="1.0" encoding="utf-8"?>
<sst xmlns="http://schemas.openxmlformats.org/spreadsheetml/2006/main" count="850" uniqueCount="146">
  <si>
    <t xml:space="preserve">Державне статистичне спостереження </t>
  </si>
  <si>
    <t>ЗВІТ
про розподіл пенсіонерів за розмірами призначених місячних пенсій</t>
  </si>
  <si>
    <t xml:space="preserve">на </t>
  </si>
  <si>
    <t>Подають:</t>
  </si>
  <si>
    <t>Терміни подання</t>
  </si>
  <si>
    <t xml:space="preserve">Форма № 5-ПФ
</t>
  </si>
  <si>
    <t>Управління Пенсійного фонду України в районах, містах і районах у містах</t>
  </si>
  <si>
    <t xml:space="preserve">ЗАТВЕРДЖЕНО
Наказ Пенсійного фонду України
та Державного комітету статистики України
від 29.12.2003 р. № 127/471
</t>
  </si>
  <si>
    <t>– головним управлінням Пенсійного фонду України в Автономній Республіці Крим, областях, містах Києві та Севастополі</t>
  </si>
  <si>
    <t>2 числа після звітного періоду</t>
  </si>
  <si>
    <t>– районним,міським відділам статистики</t>
  </si>
  <si>
    <t>Головні управління Пенсійного фонду України в Автономній Республіці Крим, областях, містах Києві та Севастополі</t>
  </si>
  <si>
    <t>– Пенсійному фонду України</t>
  </si>
  <si>
    <t>5 числа після звітного періоду</t>
  </si>
  <si>
    <t>– головному управлінню статистики в Автономній Республіці Крим, обласним, Київському та Севастопольському міським управлінням статистики зведену інформацію по регіону та районах</t>
  </si>
  <si>
    <t>Квартальна</t>
  </si>
  <si>
    <t>Пенсійний фонд України зведену інформацію по Україні та регіонах</t>
  </si>
  <si>
    <t>8 числа після звітного періоду</t>
  </si>
  <si>
    <t>– Державному комітету статистики України</t>
  </si>
  <si>
    <t>Найменування організації-складача інформації</t>
  </si>
  <si>
    <t>Головне управління ПФУ в Тернопільській області</t>
  </si>
  <si>
    <t>Поштова адреса</t>
  </si>
  <si>
    <t>Код форми документа за ДКУД</t>
  </si>
  <si>
    <t>Коди організації-складача</t>
  </si>
  <si>
    <t>за ЄДРПОУ</t>
  </si>
  <si>
    <t>території (КОАТУУ)</t>
  </si>
  <si>
    <t>виду економічної діяльності (КВЕД)</t>
  </si>
  <si>
    <t>форми власності (КФВ)</t>
  </si>
  <si>
    <t>організаційно-правової форми господарювання (КОПФГ)</t>
  </si>
  <si>
    <t>міністерства, іншого центрального органу, якому підпорядкована організація складач інформації (СПОДУ)*</t>
  </si>
  <si>
    <t>КС</t>
  </si>
  <si>
    <t>* тільки для підприємств державної форми власності</t>
  </si>
  <si>
    <t>Назва показників</t>
  </si>
  <si>
    <t>№№ рядків</t>
  </si>
  <si>
    <t>Чисельність пенсіонерів усіх категорій (осіб)</t>
  </si>
  <si>
    <t>Сума призначених пенсій з цільовою грошовою допомогою з урахуванням індексації, 
(тис.грн.)</t>
  </si>
  <si>
    <t>Середні розімри призначених пенсій з цільовою грошовою допомогою з урахуванням індексації, 
(грн.коп.)
(гр.2:гр.1)</t>
  </si>
  <si>
    <t>А</t>
  </si>
  <si>
    <t>Б</t>
  </si>
  <si>
    <t>Всього пенсіонерів (02-22)
 у тому числi одержують пенсії у загальній сумі:</t>
  </si>
  <si>
    <t>01</t>
  </si>
  <si>
    <t>до 800 грн. Включно</t>
  </si>
  <si>
    <t>02</t>
  </si>
  <si>
    <t>від 801 грн. до 1000 грн.</t>
  </si>
  <si>
    <t>03</t>
  </si>
  <si>
    <t>від 1001 грн. до 1100 грн.</t>
  </si>
  <si>
    <t>04</t>
  </si>
  <si>
    <t>від 1101 грн. до 1200 грн.</t>
  </si>
  <si>
    <t>05</t>
  </si>
  <si>
    <t>від 1201 грн. до 1300 грн.</t>
  </si>
  <si>
    <t>06</t>
  </si>
  <si>
    <t>від 1301 грн. до 1400 грн.</t>
  </si>
  <si>
    <t>07</t>
  </si>
  <si>
    <t>від 1401 грн. до 1500 грн.</t>
  </si>
  <si>
    <t>08</t>
  </si>
  <si>
    <t>від 1501 грн. до 2000 грн.</t>
  </si>
  <si>
    <t>09</t>
  </si>
  <si>
    <t>від 2001 грн. до 3000 грн.</t>
  </si>
  <si>
    <t>10</t>
  </si>
  <si>
    <t>від 3001 грн. до 4000 грн.</t>
  </si>
  <si>
    <t>11</t>
  </si>
  <si>
    <t>від 4001 грн. до 5000 грн.</t>
  </si>
  <si>
    <t>12</t>
  </si>
  <si>
    <t>від 5001 грн. до 10000 грн.</t>
  </si>
  <si>
    <t>13</t>
  </si>
  <si>
    <t>понад 10000 грн.</t>
  </si>
  <si>
    <t>14</t>
  </si>
  <si>
    <t>Із загального числа пенсіонерів (рядок 01) одержують пенсію:
- за віком</t>
  </si>
  <si>
    <t>15</t>
  </si>
  <si>
    <t>- по інвалідності</t>
  </si>
  <si>
    <t>16</t>
  </si>
  <si>
    <t>- у разі втрати годувальника</t>
  </si>
  <si>
    <t>17</t>
  </si>
  <si>
    <t>- за вислугу років</t>
  </si>
  <si>
    <t>18</t>
  </si>
  <si>
    <t>- соціальні пенсії</t>
  </si>
  <si>
    <t>19</t>
  </si>
  <si>
    <t>- довічне утримання суддів</t>
  </si>
  <si>
    <t>20</t>
  </si>
  <si>
    <t>Із загального числапенсіонерів (рядок 01) одержують пенсію:
- нижче прожиткового мінімуму</t>
  </si>
  <si>
    <t>21</t>
  </si>
  <si>
    <t>- у розмірі прожиткового мінімуму</t>
  </si>
  <si>
    <t>22</t>
  </si>
  <si>
    <t>- вище прожиткового мінімуму</t>
  </si>
  <si>
    <t>23</t>
  </si>
  <si>
    <t xml:space="preserve"> Із загального числа пенсіонерів (рядок 01) -  працюючі пенсіонери</t>
  </si>
  <si>
    <t>24</t>
  </si>
  <si>
    <t>Довідково: ті які працюють на спец посадах «виплата пенсій припинена»</t>
  </si>
  <si>
    <t>25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</si>
  <si>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</si>
  <si>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_________________________________
(прізвище, номер телефону)</t>
  </si>
  <si>
    <t>Керівник _________________________
(підпис) (прізвище, ініціали)</t>
  </si>
  <si>
    <t>"___" __________________ 20     р.</t>
  </si>
  <si>
    <t>Чисельність</t>
  </si>
  <si>
    <t>Результат</t>
  </si>
  <si>
    <t>=</t>
  </si>
  <si>
    <t>02-14</t>
  </si>
  <si>
    <t>15-20</t>
  </si>
  <si>
    <t>21-23</t>
  </si>
  <si>
    <t>&lt;=</t>
  </si>
  <si>
    <t>25(Раб)</t>
  </si>
  <si>
    <t>Сума</t>
  </si>
  <si>
    <t xml:space="preserve">Розподіл пенсіонерів за розмірами призначених місячних пенсій </t>
  </si>
  <si>
    <t>№ п/п</t>
  </si>
  <si>
    <t>Регіони</t>
  </si>
  <si>
    <t>Пенсіонери, всього</t>
  </si>
  <si>
    <t>Чисельність пенсіонерів, всього</t>
  </si>
  <si>
    <t>Сума призначених місячних пенсій, тис.грн.</t>
  </si>
  <si>
    <t>Середній розмір пенсії, грн.коп.</t>
  </si>
  <si>
    <t>1</t>
  </si>
  <si>
    <t>ГУ ПФУ в Тернопільській області (Тернопільське ОУ)</t>
  </si>
  <si>
    <t>2</t>
  </si>
  <si>
    <t>ГУ ПФУ в Тернопільській області (Бережанське ОУ)</t>
  </si>
  <si>
    <t>3</t>
  </si>
  <si>
    <t>ГУ ПФУ в Тернопільській області (Бучацьке ОУ)</t>
  </si>
  <si>
    <t>4</t>
  </si>
  <si>
    <t>ГУ ПФУ в Тернопільській області (Козівське ОУ)</t>
  </si>
  <si>
    <t>5</t>
  </si>
  <si>
    <t>ГУ ПФУ в Тернопільській області (Лановецьке ОУ)</t>
  </si>
  <si>
    <t>6</t>
  </si>
  <si>
    <t>ГУ ПФУ в Тернопільській області (Кременецьке ОУ)</t>
  </si>
  <si>
    <t>7</t>
  </si>
  <si>
    <t>ГУ ПФУ в Тернопільській області (Теребовлянське ОУ)</t>
  </si>
  <si>
    <t>8</t>
  </si>
  <si>
    <t>ГУ ПФУ в Тернопільській області (Чортківське ОУ)</t>
  </si>
  <si>
    <t>Всього</t>
  </si>
  <si>
    <t>Розподіл пенсіонерів за видами призначених місячних пенсій</t>
  </si>
  <si>
    <t xml:space="preserve"> за віком</t>
  </si>
  <si>
    <t>по інвалідності</t>
  </si>
  <si>
    <t>у разі втрати годувальника</t>
  </si>
  <si>
    <t>за вислугу років</t>
  </si>
  <si>
    <t>соціальні пенсії</t>
  </si>
  <si>
    <t>довічне утримання суддів</t>
  </si>
  <si>
    <t>Розподіл пенсіонерів за розмірами призначених пенсій відносно прожиткового мінімуму для осіб, які втратили працездатність</t>
  </si>
  <si>
    <t xml:space="preserve">нижче прожиткового мінімуму </t>
  </si>
  <si>
    <t>у розмірі прожиткового мінімуму</t>
  </si>
  <si>
    <t>вище прожиткового мінімуму</t>
  </si>
  <si>
    <t>Із загального числа пенсіонерів (рядок 01) -  працюючі пенсіонери</t>
  </si>
  <si>
    <t>ЗВІТ
про розподіл працюючих пенсіонерів за розмірами призначених місячних пенсій</t>
  </si>
  <si>
    <r>
      <t xml:space="preserve">Чисельність </t>
    </r>
    <r>
      <rPr>
        <b/>
        <u/>
        <sz val="8"/>
        <rFont val="Times New Roman"/>
        <charset val="204"/>
      </rPr>
      <t>працюючих</t>
    </r>
    <r>
      <rPr>
        <sz val="8"/>
        <rFont val="Times New Roman"/>
        <charset val="204"/>
      </rPr>
      <t xml:space="preserve"> пенсіонерів усіх категорій (осіб)</t>
    </r>
  </si>
  <si>
    <t xml:space="preserve"> Із загального числа пенсіонерів (рядок 01) -  працюючі пенсіонери(85%  признач.розміру)</t>
  </si>
  <si>
    <t xml:space="preserve">Розподіл працюючих пенсіонерів за розмірами призначених місячних пенсій </t>
  </si>
  <si>
    <t>Розподіл працюючих пенсіонерів за видами призначених місячних пенсій</t>
  </si>
  <si>
    <t>Розподіл працюючих пенсіонерів за розмірами призначених пенсій відносно прожиткового мінімуму для осіб, які втратили працездатність</t>
  </si>
  <si>
    <t>Із загального числа пенсіонерів (рядок 01) -  працюючі пенсіонери(85% признач. розм.)</t>
  </si>
  <si>
    <t>01.01.2026</t>
  </si>
</sst>
</file>

<file path=xl/styles.xml><?xml version="1.0" encoding="utf-8"?>
<styleSheet xmlns="http://schemas.openxmlformats.org/spreadsheetml/2006/main">
  <fonts count="29">
    <font>
      <sz val="10"/>
      <name val="Times New Roman"/>
      <charset val="204"/>
    </font>
    <font>
      <sz val="11"/>
      <color theme="1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1"/>
      <color rgb="FF006100"/>
      <name val="Times New Roman"/>
      <family val="2"/>
      <charset val="204"/>
    </font>
    <font>
      <sz val="11"/>
      <color rgb="FF9C0006"/>
      <name val="Times New Roman"/>
      <family val="2"/>
      <charset val="204"/>
    </font>
    <font>
      <sz val="11"/>
      <color rgb="FF9C6500"/>
      <name val="Times New Roman"/>
      <family val="2"/>
      <charset val="204"/>
    </font>
    <font>
      <sz val="11"/>
      <color rgb="FF3F3F76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b/>
      <sz val="11"/>
      <color rgb="FFFA7D00"/>
      <name val="Times New Roman"/>
      <family val="2"/>
      <charset val="204"/>
    </font>
    <font>
      <sz val="11"/>
      <color rgb="FFFA7D00"/>
      <name val="Times New Roman"/>
      <family val="2"/>
      <charset val="204"/>
    </font>
    <font>
      <b/>
      <sz val="11"/>
      <color theme="0"/>
      <name val="Times New Roman"/>
      <family val="2"/>
      <charset val="204"/>
    </font>
    <font>
      <sz val="11"/>
      <color rgb="FFFF0000"/>
      <name val="Times New Roman"/>
      <family val="2"/>
      <charset val="204"/>
    </font>
    <font>
      <i/>
      <sz val="11"/>
      <color rgb="FF7F7F7F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charset val="204"/>
    </font>
    <font>
      <sz val="8"/>
      <color indexed="10"/>
      <name val="Times New Roman"/>
      <charset val="204"/>
    </font>
    <font>
      <sz val="8"/>
      <color indexed="10"/>
      <name val="Times New Roman"/>
      <family val="1"/>
      <charset val="204"/>
    </font>
    <font>
      <sz val="10"/>
      <color indexed="10"/>
      <name val="Times New Roman"/>
      <charset val="204"/>
    </font>
    <font>
      <b/>
      <u/>
      <sz val="8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6">
    <xf numFmtId="0" fontId="0" fillId="0" borderId="0" xfId="0"/>
    <xf numFmtId="0" fontId="19" fillId="0" borderId="0" xfId="0" applyFont="1" applyAlignment="1">
      <alignment horizontal="center"/>
    </xf>
    <xf numFmtId="0" fontId="18" fillId="0" borderId="0" xfId="0" applyFont="1"/>
    <xf numFmtId="0" fontId="23" fillId="0" borderId="0" xfId="0" applyFont="1" applyAlignment="1">
      <alignment horizontal="center" wrapText="1"/>
    </xf>
    <xf numFmtId="0" fontId="23" fillId="0" borderId="0" xfId="0" applyFont="1" applyAlignment="1"/>
    <xf numFmtId="49" fontId="23" fillId="0" borderId="0" xfId="0" applyNumberFormat="1" applyFont="1" applyAlignment="1">
      <alignment horizontal="right"/>
    </xf>
    <xf numFmtId="49" fontId="23" fillId="0" borderId="0" xfId="0" applyNumberFormat="1" applyFont="1" applyAlignment="1">
      <alignment horizontal="left"/>
    </xf>
    <xf numFmtId="0" fontId="23" fillId="0" borderId="0" xfId="0" applyFont="1" applyAlignment="1">
      <alignment horizontal="center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0" fillId="0" borderId="11" xfId="0" applyBorder="1" applyAlignment="1"/>
    <xf numFmtId="0" fontId="0" fillId="0" borderId="0" xfId="0" applyAlignment="1"/>
    <xf numFmtId="0" fontId="18" fillId="0" borderId="12" xfId="0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0" fontId="18" fillId="0" borderId="13" xfId="0" applyFont="1" applyBorder="1" applyAlignment="1">
      <alignment vertical="top" wrapText="1"/>
    </xf>
    <xf numFmtId="0" fontId="18" fillId="0" borderId="10" xfId="0" applyFont="1" applyBorder="1" applyAlignment="1">
      <alignment wrapText="1"/>
    </xf>
    <xf numFmtId="0" fontId="18" fillId="0" borderId="11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20" xfId="0" applyFont="1" applyBorder="1" applyAlignment="1">
      <alignment horizontal="left" vertical="top" wrapText="1"/>
    </xf>
    <xf numFmtId="0" fontId="18" fillId="0" borderId="18" xfId="0" applyFont="1" applyBorder="1" applyAlignment="1">
      <alignment horizontal="center" wrapText="1"/>
    </xf>
    <xf numFmtId="0" fontId="18" fillId="0" borderId="19" xfId="0" applyFont="1" applyBorder="1" applyAlignment="1">
      <alignment horizontal="center" wrapText="1"/>
    </xf>
    <xf numFmtId="0" fontId="18" fillId="0" borderId="15" xfId="0" applyFont="1" applyBorder="1" applyAlignment="1">
      <alignment horizontal="left" vertical="top" wrapText="1" indent="1"/>
    </xf>
    <xf numFmtId="0" fontId="18" fillId="0" borderId="17" xfId="0" applyFont="1" applyBorder="1" applyAlignment="1">
      <alignment horizontal="left" vertical="top" wrapText="1" indent="1"/>
    </xf>
    <xf numFmtId="0" fontId="18" fillId="0" borderId="16" xfId="0" applyFont="1" applyBorder="1" applyAlignment="1">
      <alignment horizontal="left" vertical="top" wrapText="1" indent="1"/>
    </xf>
    <xf numFmtId="0" fontId="18" fillId="0" borderId="10" xfId="0" applyFont="1" applyBorder="1" applyAlignment="1">
      <alignment horizontal="center" wrapText="1"/>
    </xf>
    <xf numFmtId="0" fontId="18" fillId="0" borderId="11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2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18" fillId="0" borderId="15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18" fillId="0" borderId="10" xfId="0" applyFont="1" applyBorder="1" applyAlignment="1">
      <alignment horizontal="center" wrapText="1"/>
    </xf>
    <xf numFmtId="0" fontId="0" fillId="0" borderId="0" xfId="0" applyProtection="1">
      <protection locked="0"/>
    </xf>
    <xf numFmtId="0" fontId="19" fillId="0" borderId="21" xfId="0" applyFont="1" applyBorder="1" applyAlignment="1" applyProtection="1">
      <alignment vertical="top" wrapText="1"/>
      <protection locked="0"/>
    </xf>
    <xf numFmtId="0" fontId="19" fillId="0" borderId="22" xfId="0" applyFont="1" applyBorder="1" applyAlignment="1" applyProtection="1">
      <alignment vertical="top" wrapText="1"/>
      <protection locked="0"/>
    </xf>
    <xf numFmtId="0" fontId="19" fillId="0" borderId="23" xfId="0" applyFont="1" applyBorder="1" applyAlignment="1" applyProtection="1">
      <alignment vertical="top" wrapText="1"/>
      <protection locked="0"/>
    </xf>
    <xf numFmtId="0" fontId="20" fillId="0" borderId="21" xfId="0" applyFont="1" applyBorder="1" applyAlignment="1" applyProtection="1">
      <alignment vertical="top" wrapText="1"/>
      <protection locked="0"/>
    </xf>
    <xf numFmtId="0" fontId="20" fillId="0" borderId="22" xfId="0" applyFont="1" applyBorder="1" applyAlignment="1" applyProtection="1">
      <alignment vertical="top" wrapText="1"/>
      <protection locked="0"/>
    </xf>
    <xf numFmtId="0" fontId="20" fillId="0" borderId="23" xfId="0" applyFont="1" applyBorder="1" applyAlignment="1" applyProtection="1">
      <alignment vertical="top" wrapText="1"/>
      <protection locked="0"/>
    </xf>
    <xf numFmtId="0" fontId="18" fillId="0" borderId="21" xfId="0" applyFont="1" applyBorder="1" applyAlignment="1" applyProtection="1">
      <alignment vertical="top" wrapText="1"/>
      <protection locked="0"/>
    </xf>
    <xf numFmtId="0" fontId="18" fillId="0" borderId="22" xfId="0" applyFont="1" applyBorder="1" applyAlignment="1" applyProtection="1">
      <alignment vertical="top" wrapText="1"/>
      <protection locked="0"/>
    </xf>
    <xf numFmtId="0" fontId="18" fillId="0" borderId="23" xfId="0" applyFont="1" applyBorder="1" applyAlignment="1" applyProtection="1">
      <alignment vertical="top" wrapText="1"/>
      <protection locked="0"/>
    </xf>
    <xf numFmtId="0" fontId="18" fillId="0" borderId="10" xfId="0" applyFont="1" applyBorder="1" applyAlignment="1" applyProtection="1">
      <alignment horizontal="center" vertical="top" wrapText="1"/>
      <protection locked="0"/>
    </xf>
    <xf numFmtId="0" fontId="18" fillId="0" borderId="18" xfId="0" applyFont="1" applyBorder="1" applyAlignment="1" applyProtection="1">
      <alignment horizontal="center" vertical="top" wrapText="1"/>
      <protection locked="0"/>
    </xf>
    <xf numFmtId="0" fontId="18" fillId="0" borderId="21" xfId="0" applyFont="1" applyBorder="1" applyAlignment="1" applyProtection="1">
      <alignment horizontal="center" vertical="top" wrapText="1"/>
      <protection locked="0"/>
    </xf>
    <xf numFmtId="0" fontId="18" fillId="0" borderId="22" xfId="0" applyFont="1" applyBorder="1" applyAlignment="1" applyProtection="1">
      <alignment horizontal="center" vertical="top" wrapText="1"/>
      <protection locked="0"/>
    </xf>
    <xf numFmtId="0" fontId="18" fillId="0" borderId="23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 vertical="top" wrapText="1"/>
      <protection locked="0"/>
    </xf>
    <xf numFmtId="1" fontId="0" fillId="0" borderId="0" xfId="0" applyNumberFormat="1" applyAlignment="1" applyProtection="1">
      <alignment horizontal="right"/>
      <protection locked="0"/>
    </xf>
    <xf numFmtId="1" fontId="18" fillId="0" borderId="18" xfId="0" applyNumberFormat="1" applyFont="1" applyBorder="1" applyAlignment="1" applyProtection="1">
      <alignment horizontal="right" vertical="top" wrapText="1"/>
      <protection locked="0"/>
    </xf>
    <xf numFmtId="1" fontId="18" fillId="0" borderId="17" xfId="0" applyNumberFormat="1" applyFont="1" applyBorder="1" applyAlignment="1" applyProtection="1">
      <alignment horizontal="right" vertical="top" wrapText="1"/>
      <protection locked="0"/>
    </xf>
    <xf numFmtId="0" fontId="18" fillId="0" borderId="19" xfId="0" applyFont="1" applyBorder="1" applyAlignment="1" applyProtection="1">
      <alignment horizontal="center" wrapText="1"/>
      <protection locked="0"/>
    </xf>
    <xf numFmtId="1" fontId="18" fillId="0" borderId="17" xfId="0" applyNumberFormat="1" applyFont="1" applyBorder="1" applyAlignment="1" applyProtection="1">
      <alignment horizontal="left" vertical="top" wrapText="1"/>
      <protection locked="0"/>
    </xf>
    <xf numFmtId="0" fontId="18" fillId="0" borderId="14" xfId="0" applyFont="1" applyBorder="1" applyProtection="1">
      <protection locked="0"/>
    </xf>
    <xf numFmtId="0" fontId="24" fillId="0" borderId="0" xfId="0" applyFont="1"/>
    <xf numFmtId="49" fontId="24" fillId="0" borderId="0" xfId="0" applyNumberFormat="1" applyFont="1" applyAlignment="1">
      <alignment wrapText="1"/>
    </xf>
    <xf numFmtId="49" fontId="24" fillId="0" borderId="0" xfId="0" applyNumberFormat="1" applyFont="1" applyAlignment="1">
      <alignment horizontal="center"/>
    </xf>
    <xf numFmtId="3" fontId="24" fillId="0" borderId="0" xfId="0" applyNumberFormat="1" applyFont="1"/>
    <xf numFmtId="4" fontId="24" fillId="0" borderId="0" xfId="0" applyNumberFormat="1" applyFont="1"/>
    <xf numFmtId="0" fontId="25" fillId="0" borderId="0" xfId="0" applyFont="1"/>
    <xf numFmtId="0" fontId="24" fillId="0" borderId="0" xfId="0" applyFont="1" applyAlignment="1">
      <alignment horizontal="left" vertical="top" wrapText="1"/>
    </xf>
    <xf numFmtId="49" fontId="24" fillId="0" borderId="24" xfId="0" applyNumberFormat="1" applyFont="1" applyBorder="1" applyAlignment="1">
      <alignment horizontal="center" vertical="center" wrapText="1"/>
    </xf>
    <xf numFmtId="49" fontId="24" fillId="0" borderId="24" xfId="0" applyNumberFormat="1" applyFont="1" applyBorder="1" applyAlignment="1">
      <alignment horizontal="center" vertical="top" wrapText="1"/>
    </xf>
    <xf numFmtId="3" fontId="24" fillId="0" borderId="25" xfId="0" applyNumberFormat="1" applyFont="1" applyBorder="1" applyAlignment="1">
      <alignment horizontal="center" vertical="top" wrapText="1"/>
    </xf>
    <xf numFmtId="4" fontId="24" fillId="0" borderId="26" xfId="0" applyNumberFormat="1" applyFont="1" applyBorder="1" applyAlignment="1">
      <alignment horizontal="center" vertical="top" wrapText="1"/>
    </xf>
    <xf numFmtId="4" fontId="24" fillId="0" borderId="25" xfId="0" applyNumberFormat="1" applyFont="1" applyBorder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1" fontId="24" fillId="0" borderId="0" xfId="0" applyNumberFormat="1" applyFont="1"/>
    <xf numFmtId="49" fontId="24" fillId="0" borderId="25" xfId="0" applyNumberFormat="1" applyFont="1" applyBorder="1" applyAlignment="1">
      <alignment horizontal="center" wrapText="1"/>
    </xf>
    <xf numFmtId="49" fontId="24" fillId="0" borderId="25" xfId="0" applyNumberFormat="1" applyFont="1" applyBorder="1" applyAlignment="1">
      <alignment horizontal="center"/>
    </xf>
    <xf numFmtId="1" fontId="24" fillId="0" borderId="25" xfId="0" applyNumberFormat="1" applyFont="1" applyBorder="1" applyAlignment="1">
      <alignment horizontal="center"/>
    </xf>
    <xf numFmtId="1" fontId="25" fillId="0" borderId="0" xfId="0" applyNumberFormat="1" applyFont="1"/>
    <xf numFmtId="49" fontId="24" fillId="0" borderId="25" xfId="0" applyNumberFormat="1" applyFont="1" applyBorder="1" applyAlignment="1">
      <alignment wrapText="1"/>
    </xf>
    <xf numFmtId="3" fontId="22" fillId="0" borderId="25" xfId="0" applyNumberFormat="1" applyFont="1" applyBorder="1" applyAlignment="1">
      <alignment horizontal="right"/>
    </xf>
    <xf numFmtId="4" fontId="22" fillId="0" borderId="25" xfId="0" applyNumberFormat="1" applyFont="1" applyBorder="1" applyAlignment="1">
      <alignment horizontal="right"/>
    </xf>
    <xf numFmtId="3" fontId="25" fillId="0" borderId="0" xfId="0" applyNumberFormat="1" applyFont="1"/>
    <xf numFmtId="4" fontId="25" fillId="0" borderId="0" xfId="0" applyNumberFormat="1" applyFont="1"/>
    <xf numFmtId="49" fontId="22" fillId="0" borderId="25" xfId="0" applyNumberFormat="1" applyFont="1" applyBorder="1" applyAlignment="1">
      <alignment horizontal="center"/>
    </xf>
    <xf numFmtId="3" fontId="22" fillId="0" borderId="0" xfId="0" applyNumberFormat="1" applyFont="1"/>
    <xf numFmtId="4" fontId="22" fillId="0" borderId="0" xfId="0" applyNumberFormat="1" applyFont="1"/>
    <xf numFmtId="0" fontId="22" fillId="0" borderId="0" xfId="0" applyFont="1"/>
    <xf numFmtId="49" fontId="24" fillId="0" borderId="27" xfId="0" applyNumberFormat="1" applyFont="1" applyBorder="1" applyAlignment="1">
      <alignment wrapText="1"/>
    </xf>
    <xf numFmtId="49" fontId="22" fillId="0" borderId="27" xfId="0" applyNumberFormat="1" applyFont="1" applyBorder="1" applyAlignment="1">
      <alignment horizontal="center"/>
    </xf>
    <xf numFmtId="3" fontId="22" fillId="0" borderId="27" xfId="0" applyNumberFormat="1" applyFont="1" applyBorder="1" applyAlignment="1">
      <alignment horizontal="right"/>
    </xf>
    <xf numFmtId="4" fontId="22" fillId="0" borderId="27" xfId="0" applyNumberFormat="1" applyFont="1" applyBorder="1" applyAlignment="1">
      <alignment horizontal="right"/>
    </xf>
    <xf numFmtId="0" fontId="22" fillId="0" borderId="0" xfId="0" applyFont="1" applyBorder="1" applyAlignment="1">
      <alignment horizontal="left" vertical="top" wrapText="1"/>
    </xf>
    <xf numFmtId="0" fontId="0" fillId="0" borderId="0" xfId="0" applyAlignment="1">
      <alignment horizontal="right" wrapText="1"/>
    </xf>
    <xf numFmtId="0" fontId="21" fillId="0" borderId="0" xfId="0" applyFont="1" applyAlignment="1">
      <alignment horizontal="left"/>
    </xf>
    <xf numFmtId="0" fontId="22" fillId="0" borderId="0" xfId="0" applyFont="1" applyAlignment="1"/>
    <xf numFmtId="0" fontId="22" fillId="0" borderId="24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 wrapText="1"/>
    </xf>
    <xf numFmtId="3" fontId="22" fillId="0" borderId="0" xfId="0" applyNumberFormat="1" applyFont="1" applyBorder="1" applyAlignment="1">
      <alignment horizontal="left" vertical="center" wrapText="1"/>
    </xf>
    <xf numFmtId="3" fontId="22" fillId="0" borderId="0" xfId="0" applyNumberFormat="1" applyFont="1" applyBorder="1" applyAlignment="1">
      <alignment horizontal="center" vertical="center" wrapText="1"/>
    </xf>
    <xf numFmtId="0" fontId="22" fillId="0" borderId="25" xfId="0" applyFont="1" applyBorder="1"/>
    <xf numFmtId="1" fontId="22" fillId="0" borderId="25" xfId="0" applyNumberFormat="1" applyFont="1" applyBorder="1" applyAlignment="1">
      <alignment horizontal="right"/>
    </xf>
    <xf numFmtId="2" fontId="22" fillId="0" borderId="25" xfId="0" applyNumberFormat="1" applyFont="1" applyBorder="1" applyAlignment="1">
      <alignment horizontal="right"/>
    </xf>
    <xf numFmtId="2" fontId="22" fillId="0" borderId="31" xfId="0" applyNumberFormat="1" applyFont="1" applyBorder="1" applyAlignment="1">
      <alignment horizontal="right"/>
    </xf>
    <xf numFmtId="3" fontId="22" fillId="0" borderId="0" xfId="0" applyNumberFormat="1" applyFont="1" applyBorder="1"/>
    <xf numFmtId="0" fontId="21" fillId="0" borderId="26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3" fontId="26" fillId="0" borderId="0" xfId="0" applyNumberFormat="1" applyFont="1"/>
    <xf numFmtId="4" fontId="26" fillId="0" borderId="0" xfId="0" applyNumberFormat="1" applyFont="1"/>
    <xf numFmtId="1" fontId="22" fillId="0" borderId="25" xfId="0" applyNumberFormat="1" applyFont="1" applyBorder="1"/>
    <xf numFmtId="2" fontId="22" fillId="0" borderId="25" xfId="0" applyNumberFormat="1" applyFont="1" applyBorder="1"/>
    <xf numFmtId="2" fontId="22" fillId="0" borderId="31" xfId="0" applyNumberFormat="1" applyFont="1" applyBorder="1"/>
    <xf numFmtId="0" fontId="0" fillId="0" borderId="0" xfId="0" applyFont="1"/>
    <xf numFmtId="0" fontId="27" fillId="0" borderId="0" xfId="0" applyFont="1"/>
    <xf numFmtId="4" fontId="22" fillId="0" borderId="25" xfId="0" applyNumberFormat="1" applyFont="1" applyBorder="1"/>
    <xf numFmtId="2" fontId="24" fillId="0" borderId="0" xfId="0" applyNumberFormat="1" applyFon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%20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%203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5pf%20(rab)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datok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datok 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datok 3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5pf (rab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M24" sqref="M24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1" t="s">
        <v>0</v>
      </c>
      <c r="B1" s="1"/>
      <c r="C1" s="1"/>
      <c r="D1" s="1"/>
      <c r="E1" s="1"/>
      <c r="F1" s="1"/>
      <c r="G1" s="1"/>
    </row>
    <row r="2" spans="1:9">
      <c r="A2" s="2"/>
    </row>
    <row r="3" spans="1:9" ht="35.25" customHeight="1">
      <c r="A3" s="3" t="s">
        <v>1</v>
      </c>
      <c r="B3" s="3"/>
      <c r="C3" s="3"/>
      <c r="D3" s="3"/>
      <c r="E3" s="3"/>
      <c r="F3" s="3"/>
      <c r="G3" s="3"/>
    </row>
    <row r="4" spans="1:9" ht="15.75" customHeight="1">
      <c r="B4" s="4"/>
      <c r="C4" s="5" t="s">
        <v>2</v>
      </c>
      <c r="D4" s="6" t="s">
        <v>145</v>
      </c>
      <c r="E4" s="6"/>
    </row>
    <row r="5" spans="1:9" ht="16.5" customHeight="1" thickBot="1">
      <c r="A5" s="7"/>
    </row>
    <row r="6" spans="1:9" ht="14.25" customHeight="1" thickBot="1">
      <c r="A6" s="9" t="s">
        <v>3</v>
      </c>
      <c r="B6" s="11"/>
      <c r="C6" s="11"/>
      <c r="D6" s="11"/>
      <c r="E6" s="10"/>
      <c r="F6" s="8" t="s">
        <v>4</v>
      </c>
      <c r="G6" s="12" t="s">
        <v>5</v>
      </c>
      <c r="H6" s="13"/>
      <c r="I6" s="13"/>
    </row>
    <row r="7" spans="1:9" ht="2.25" hidden="1" customHeight="1">
      <c r="A7" s="14"/>
      <c r="B7" s="15"/>
      <c r="C7" s="15"/>
      <c r="D7" s="15"/>
      <c r="E7" s="16"/>
      <c r="F7" s="17"/>
      <c r="G7" s="18"/>
      <c r="H7" s="19"/>
      <c r="I7" s="19"/>
    </row>
    <row r="8" spans="1:9" ht="34.5" customHeight="1">
      <c r="A8" s="20" t="s">
        <v>6</v>
      </c>
      <c r="B8" s="21"/>
      <c r="C8" s="21"/>
      <c r="D8" s="21"/>
      <c r="E8" s="22"/>
      <c r="F8" s="23"/>
      <c r="G8" s="24" t="s">
        <v>7</v>
      </c>
      <c r="H8" s="25"/>
      <c r="I8" s="25"/>
    </row>
    <row r="9" spans="1:9" ht="25.5" customHeight="1">
      <c r="A9" s="26" t="s">
        <v>8</v>
      </c>
      <c r="B9" s="27"/>
      <c r="C9" s="27"/>
      <c r="D9" s="27"/>
      <c r="E9" s="28"/>
      <c r="F9" s="30" t="s">
        <v>9</v>
      </c>
      <c r="G9" s="24"/>
      <c r="H9" s="25"/>
      <c r="I9" s="25"/>
    </row>
    <row r="10" spans="1:9" ht="13.5" customHeight="1" thickBot="1">
      <c r="A10" s="31" t="s">
        <v>10</v>
      </c>
      <c r="B10" s="33"/>
      <c r="C10" s="33"/>
      <c r="D10" s="33"/>
      <c r="E10" s="32"/>
      <c r="F10" s="29"/>
      <c r="G10" s="24"/>
      <c r="H10" s="25"/>
      <c r="I10" s="25"/>
    </row>
    <row r="11" spans="1:9" ht="29.25" customHeight="1">
      <c r="A11" s="20" t="s">
        <v>11</v>
      </c>
      <c r="B11" s="21"/>
      <c r="C11" s="21"/>
      <c r="D11" s="21"/>
      <c r="E11" s="22"/>
      <c r="F11" s="34"/>
      <c r="G11" s="24"/>
      <c r="H11" s="25"/>
      <c r="I11" s="25"/>
    </row>
    <row r="12" spans="1:9" ht="13.5" customHeight="1">
      <c r="A12" s="35" t="s">
        <v>12</v>
      </c>
      <c r="B12" s="36"/>
      <c r="C12" s="36"/>
      <c r="D12" s="36"/>
      <c r="E12" s="37"/>
      <c r="F12" s="30" t="s">
        <v>13</v>
      </c>
      <c r="G12" s="38"/>
    </row>
    <row r="13" spans="1:9" ht="51.75" customHeight="1" thickBot="1">
      <c r="A13" s="39" t="s">
        <v>14</v>
      </c>
      <c r="B13" s="41"/>
      <c r="C13" s="41"/>
      <c r="D13" s="41"/>
      <c r="E13" s="40"/>
      <c r="F13" s="29"/>
      <c r="G13" s="38"/>
      <c r="H13" s="42"/>
      <c r="I13" s="42" t="s">
        <v>15</v>
      </c>
    </row>
    <row r="14" spans="1:9" ht="25.5" customHeight="1">
      <c r="A14" s="20" t="s">
        <v>16</v>
      </c>
      <c r="B14" s="21"/>
      <c r="C14" s="21"/>
      <c r="D14" s="21"/>
      <c r="E14" s="22"/>
      <c r="F14" s="43" t="s">
        <v>17</v>
      </c>
      <c r="G14" s="38"/>
    </row>
    <row r="15" spans="1:9" ht="12.75" customHeight="1" thickBot="1">
      <c r="A15" s="39" t="s">
        <v>18</v>
      </c>
      <c r="B15" s="41"/>
      <c r="C15" s="41"/>
      <c r="D15" s="41"/>
      <c r="E15" s="40"/>
      <c r="F15" s="29"/>
      <c r="G15" s="38"/>
    </row>
    <row r="16" spans="1:9" ht="13.5" customHeight="1" thickBot="1">
      <c r="A16" s="2"/>
    </row>
    <row r="17" spans="1:9" s="44" customFormat="1" ht="13.5" customHeight="1" thickBot="1">
      <c r="A17" s="45" t="s">
        <v>19</v>
      </c>
      <c r="B17" s="47"/>
      <c r="C17" s="47"/>
      <c r="D17" s="47"/>
      <c r="E17" s="47"/>
      <c r="F17" s="47"/>
      <c r="G17" s="47"/>
      <c r="H17" s="47"/>
      <c r="I17" s="46"/>
    </row>
    <row r="18" spans="1:9" s="44" customFormat="1" ht="14.25" customHeight="1" thickBot="1">
      <c r="A18" s="48" t="s">
        <v>20</v>
      </c>
      <c r="B18" s="50"/>
      <c r="C18" s="50"/>
      <c r="D18" s="50"/>
      <c r="E18" s="50"/>
      <c r="F18" s="50"/>
      <c r="G18" s="50"/>
      <c r="H18" s="50"/>
      <c r="I18" s="49"/>
    </row>
    <row r="19" spans="1:9" s="44" customFormat="1" ht="13.5" customHeight="1" thickBot="1">
      <c r="A19" s="51"/>
      <c r="B19" s="53"/>
      <c r="C19" s="53"/>
      <c r="D19" s="53"/>
      <c r="E19" s="53"/>
      <c r="F19" s="53"/>
      <c r="G19" s="53"/>
      <c r="H19" s="53"/>
      <c r="I19" s="52"/>
    </row>
    <row r="20" spans="1:9" s="44" customFormat="1" ht="13.5" customHeight="1" thickBot="1">
      <c r="A20" s="45" t="s">
        <v>21</v>
      </c>
      <c r="B20" s="47"/>
      <c r="C20" s="47"/>
      <c r="D20" s="47"/>
      <c r="E20" s="47"/>
      <c r="F20" s="47"/>
      <c r="G20" s="47"/>
      <c r="H20" s="47"/>
      <c r="I20" s="46"/>
    </row>
    <row r="21" spans="1:9" s="44" customFormat="1" ht="13.5" customHeight="1" thickBot="1">
      <c r="A21" s="51"/>
      <c r="B21" s="53"/>
      <c r="C21" s="53"/>
      <c r="D21" s="53"/>
      <c r="E21" s="53"/>
      <c r="F21" s="53"/>
      <c r="G21" s="53"/>
      <c r="H21" s="53"/>
      <c r="I21" s="52"/>
    </row>
    <row r="22" spans="1:9" s="44" customFormat="1" ht="13.5" customHeight="1" thickBot="1">
      <c r="A22" s="51"/>
      <c r="B22" s="53"/>
      <c r="C22" s="53"/>
      <c r="D22" s="53"/>
      <c r="E22" s="53"/>
      <c r="F22" s="53"/>
      <c r="G22" s="53"/>
      <c r="H22" s="53"/>
      <c r="I22" s="52"/>
    </row>
    <row r="23" spans="1:9" s="44" customFormat="1" ht="13.5" customHeight="1" thickBot="1">
      <c r="A23" s="54" t="s">
        <v>22</v>
      </c>
      <c r="B23" s="56" t="s">
        <v>23</v>
      </c>
      <c r="C23" s="58"/>
      <c r="D23" s="58"/>
      <c r="E23" s="58"/>
      <c r="F23" s="58"/>
      <c r="G23" s="58"/>
      <c r="H23" s="58"/>
      <c r="I23" s="57"/>
    </row>
    <row r="24" spans="1:9" s="44" customFormat="1" ht="67.5" customHeight="1" thickBot="1">
      <c r="A24" s="55"/>
      <c r="B24" s="59" t="s">
        <v>24</v>
      </c>
      <c r="C24" s="59" t="s">
        <v>25</v>
      </c>
      <c r="D24" s="59" t="s">
        <v>26</v>
      </c>
      <c r="E24" s="59" t="s">
        <v>27</v>
      </c>
      <c r="F24" s="59" t="s">
        <v>28</v>
      </c>
      <c r="G24" s="59" t="s">
        <v>29</v>
      </c>
      <c r="H24" s="59"/>
      <c r="I24" s="59" t="s">
        <v>30</v>
      </c>
    </row>
    <row r="25" spans="1:9" s="60" customFormat="1" ht="13.5" customHeight="1" thickBot="1">
      <c r="A25" s="61">
        <v>1</v>
      </c>
      <c r="B25" s="62">
        <v>2</v>
      </c>
      <c r="C25" s="62">
        <v>3</v>
      </c>
      <c r="D25" s="63">
        <v>4</v>
      </c>
      <c r="E25" s="62">
        <v>5</v>
      </c>
      <c r="F25" s="62">
        <v>6</v>
      </c>
      <c r="G25" s="62">
        <v>7</v>
      </c>
      <c r="H25" s="62">
        <v>8</v>
      </c>
      <c r="I25" s="64">
        <v>9</v>
      </c>
    </row>
    <row r="26" spans="1:9" s="44" customFormat="1">
      <c r="A26" s="65" t="s">
        <v>31</v>
      </c>
      <c r="B26" s="65"/>
      <c r="C26" s="65"/>
      <c r="D26" s="65"/>
      <c r="E26" s="65"/>
      <c r="F26" s="65"/>
    </row>
    <row r="27" spans="1:9" s="44" customFormat="1"/>
  </sheetData>
  <mergeCells count="26"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  <mergeCell ref="A11:E11"/>
    <mergeCell ref="A12:E12"/>
    <mergeCell ref="F12:F13"/>
    <mergeCell ref="A13:E13"/>
    <mergeCell ref="A14:E14"/>
    <mergeCell ref="F14:F15"/>
    <mergeCell ref="A15:E15"/>
    <mergeCell ref="A1:G1"/>
    <mergeCell ref="A3:G3"/>
    <mergeCell ref="D4:E4"/>
    <mergeCell ref="A6:E6"/>
    <mergeCell ref="G6:I6"/>
    <mergeCell ref="A8:E8"/>
    <mergeCell ref="G8:I11"/>
    <mergeCell ref="A9:E9"/>
    <mergeCell ref="F9:F10"/>
    <mergeCell ref="A10:E10"/>
  </mergeCells>
  <pageMargins left="0.59055118110236227" right="0.39370078740157483" top="0.39370078740157483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2:J34"/>
  <sheetViews>
    <sheetView workbookViewId="0">
      <selection activeCell="J28" sqref="J28"/>
    </sheetView>
  </sheetViews>
  <sheetFormatPr defaultColWidth="9.33203125" defaultRowHeight="11.25" customHeight="1"/>
  <cols>
    <col min="1" max="1" width="42" style="67" customWidth="1"/>
    <col min="2" max="2" width="6.33203125" style="68" customWidth="1"/>
    <col min="3" max="3" width="10.5" style="69" customWidth="1"/>
    <col min="4" max="4" width="19.1640625" style="70" customWidth="1"/>
    <col min="5" max="5" width="20.83203125" style="70" customWidth="1"/>
    <col min="6" max="7" width="9.33203125" style="66" hidden="1" customWidth="1"/>
    <col min="8" max="9" width="9.33203125" style="71" hidden="1" customWidth="1"/>
    <col min="10" max="10" width="9.6640625" style="66" bestFit="1" customWidth="1"/>
    <col min="11" max="16384" width="9.33203125" style="66"/>
  </cols>
  <sheetData>
    <row r="2" spans="1:10" s="72" customFormat="1" ht="67.5" customHeight="1">
      <c r="A2" s="73" t="s">
        <v>32</v>
      </c>
      <c r="B2" s="74" t="s">
        <v>33</v>
      </c>
      <c r="C2" s="75" t="s">
        <v>34</v>
      </c>
      <c r="D2" s="76" t="s">
        <v>35</v>
      </c>
      <c r="E2" s="77" t="s">
        <v>36</v>
      </c>
      <c r="H2" s="78"/>
      <c r="I2" s="78"/>
    </row>
    <row r="3" spans="1:10" s="79" customFormat="1" ht="11.25" customHeight="1">
      <c r="A3" s="80" t="s">
        <v>37</v>
      </c>
      <c r="B3" s="81" t="s">
        <v>38</v>
      </c>
      <c r="C3" s="82">
        <v>1</v>
      </c>
      <c r="D3" s="82">
        <v>2</v>
      </c>
      <c r="E3" s="82">
        <v>3</v>
      </c>
      <c r="H3" s="83"/>
      <c r="I3" s="83"/>
    </row>
    <row r="4" spans="1:10" ht="55.5" customHeight="1">
      <c r="A4" s="84" t="s">
        <v>39</v>
      </c>
      <c r="B4" s="81" t="s">
        <v>40</v>
      </c>
      <c r="C4" s="85">
        <v>257436</v>
      </c>
      <c r="D4" s="86">
        <v>1190362.1000000001</v>
      </c>
      <c r="E4" s="86">
        <v>4623.9146817072979</v>
      </c>
      <c r="F4" s="69">
        <f>SUM(C5:C16)</f>
        <v>248619</v>
      </c>
      <c r="G4" s="70">
        <f>SUM(D5:D16)</f>
        <v>1059328</v>
      </c>
      <c r="H4" s="87">
        <f>F4-C4</f>
        <v>-8817</v>
      </c>
      <c r="I4" s="88">
        <f>G4-D4</f>
        <v>-131034.10000000009</v>
      </c>
      <c r="J4" s="125"/>
    </row>
    <row r="5" spans="1:10" ht="12.75" customHeight="1">
      <c r="A5" s="84" t="s">
        <v>41</v>
      </c>
      <c r="B5" s="81" t="s">
        <v>42</v>
      </c>
      <c r="C5" s="85">
        <v>43</v>
      </c>
      <c r="D5" s="86">
        <v>32.1</v>
      </c>
      <c r="E5" s="86">
        <v>746.51162790697674</v>
      </c>
      <c r="J5" s="125"/>
    </row>
    <row r="6" spans="1:10" ht="12.75" customHeight="1">
      <c r="A6" s="84" t="s">
        <v>43</v>
      </c>
      <c r="B6" s="81" t="s">
        <v>44</v>
      </c>
      <c r="C6" s="85">
        <v>101</v>
      </c>
      <c r="D6" s="86">
        <v>97.5</v>
      </c>
      <c r="E6" s="86">
        <v>965.34653465346537</v>
      </c>
      <c r="J6" s="125"/>
    </row>
    <row r="7" spans="1:10" ht="12.75" customHeight="1">
      <c r="A7" s="84" t="s">
        <v>45</v>
      </c>
      <c r="B7" s="81" t="s">
        <v>46</v>
      </c>
      <c r="C7" s="85">
        <v>4</v>
      </c>
      <c r="D7" s="86">
        <v>4.4000000000000004</v>
      </c>
      <c r="E7" s="86">
        <v>1100</v>
      </c>
      <c r="J7" s="125"/>
    </row>
    <row r="8" spans="1:10" ht="12.75" customHeight="1">
      <c r="A8" s="84" t="s">
        <v>47</v>
      </c>
      <c r="B8" s="81" t="s">
        <v>48</v>
      </c>
      <c r="C8" s="85">
        <v>14</v>
      </c>
      <c r="D8" s="86">
        <v>16.5</v>
      </c>
      <c r="E8" s="86">
        <v>1178.5714285714287</v>
      </c>
      <c r="J8" s="125"/>
    </row>
    <row r="9" spans="1:10" ht="12.75" customHeight="1">
      <c r="A9" s="84" t="s">
        <v>49</v>
      </c>
      <c r="B9" s="81" t="s">
        <v>50</v>
      </c>
      <c r="C9" s="85">
        <v>283</v>
      </c>
      <c r="D9" s="86">
        <v>367.2</v>
      </c>
      <c r="E9" s="86">
        <v>1297.5265017667843</v>
      </c>
      <c r="J9" s="125"/>
    </row>
    <row r="10" spans="1:10" ht="12.75" customHeight="1">
      <c r="A10" s="84" t="s">
        <v>51</v>
      </c>
      <c r="B10" s="81" t="s">
        <v>52</v>
      </c>
      <c r="C10" s="85">
        <v>12</v>
      </c>
      <c r="D10" s="86">
        <v>16.100000000000001</v>
      </c>
      <c r="E10" s="86">
        <v>1341.6666666666667</v>
      </c>
      <c r="J10" s="125"/>
    </row>
    <row r="11" spans="1:10" ht="12.75" customHeight="1">
      <c r="A11" s="84" t="s">
        <v>53</v>
      </c>
      <c r="B11" s="81" t="s">
        <v>54</v>
      </c>
      <c r="C11" s="85">
        <v>11</v>
      </c>
      <c r="D11" s="86">
        <v>15.9</v>
      </c>
      <c r="E11" s="86">
        <v>1445.4545454545455</v>
      </c>
      <c r="J11" s="125"/>
    </row>
    <row r="12" spans="1:10" ht="12.75" customHeight="1">
      <c r="A12" s="84" t="s">
        <v>55</v>
      </c>
      <c r="B12" s="81" t="s">
        <v>56</v>
      </c>
      <c r="C12" s="85">
        <v>1188</v>
      </c>
      <c r="D12" s="86">
        <v>1891.5</v>
      </c>
      <c r="E12" s="86">
        <v>1592.1717171717171</v>
      </c>
      <c r="J12" s="125"/>
    </row>
    <row r="13" spans="1:10" ht="12.75" customHeight="1">
      <c r="A13" s="84" t="s">
        <v>57</v>
      </c>
      <c r="B13" s="81" t="s">
        <v>58</v>
      </c>
      <c r="C13" s="85">
        <v>9199</v>
      </c>
      <c r="D13" s="86">
        <v>24074</v>
      </c>
      <c r="E13" s="86">
        <v>2617.0235895206001</v>
      </c>
      <c r="J13" s="125"/>
    </row>
    <row r="14" spans="1:10" ht="12.75" customHeight="1">
      <c r="A14" s="84" t="s">
        <v>59</v>
      </c>
      <c r="B14" s="81" t="s">
        <v>60</v>
      </c>
      <c r="C14" s="85">
        <v>120646</v>
      </c>
      <c r="D14" s="86">
        <v>399209.5</v>
      </c>
      <c r="E14" s="86">
        <v>3308.9327453873316</v>
      </c>
      <c r="J14" s="125"/>
    </row>
    <row r="15" spans="1:10" ht="12.75" customHeight="1">
      <c r="A15" s="84" t="s">
        <v>61</v>
      </c>
      <c r="B15" s="81" t="s">
        <v>62</v>
      </c>
      <c r="C15" s="85">
        <v>64866</v>
      </c>
      <c r="D15" s="86">
        <v>292285.90000000002</v>
      </c>
      <c r="E15" s="86">
        <v>4505.9954367465234</v>
      </c>
      <c r="J15" s="125"/>
    </row>
    <row r="16" spans="1:10" ht="12.75" customHeight="1">
      <c r="A16" s="84" t="s">
        <v>63</v>
      </c>
      <c r="B16" s="81" t="s">
        <v>64</v>
      </c>
      <c r="C16" s="85">
        <v>52252</v>
      </c>
      <c r="D16" s="86">
        <v>341317.4</v>
      </c>
      <c r="E16" s="86">
        <v>6532.1403965398449</v>
      </c>
      <c r="J16" s="125"/>
    </row>
    <row r="17" spans="1:10" ht="12.75" customHeight="1">
      <c r="A17" s="84" t="s">
        <v>65</v>
      </c>
      <c r="B17" s="89" t="s">
        <v>66</v>
      </c>
      <c r="C17" s="85">
        <v>8817</v>
      </c>
      <c r="D17" s="86">
        <v>131034.1</v>
      </c>
      <c r="E17" s="86">
        <v>14861.528864693206</v>
      </c>
      <c r="J17" s="125"/>
    </row>
    <row r="18" spans="1:10" ht="45.75" customHeight="1">
      <c r="A18" s="84" t="s">
        <v>67</v>
      </c>
      <c r="B18" s="89" t="s">
        <v>68</v>
      </c>
      <c r="C18" s="85">
        <v>196594</v>
      </c>
      <c r="D18" s="86">
        <v>946230.2</v>
      </c>
      <c r="E18" s="86">
        <v>4813.1184064620484</v>
      </c>
      <c r="F18" s="69">
        <f>SUM(C18:C23)</f>
        <v>257436</v>
      </c>
      <c r="G18" s="70">
        <f>SUM(D18:D23)</f>
        <v>1190362.0999999999</v>
      </c>
      <c r="H18" s="87">
        <f>F18-C4</f>
        <v>0</v>
      </c>
      <c r="I18" s="88">
        <f>G18-D4</f>
        <v>0</v>
      </c>
      <c r="J18" s="125"/>
    </row>
    <row r="19" spans="1:10" ht="14.25" customHeight="1">
      <c r="A19" s="84" t="s">
        <v>69</v>
      </c>
      <c r="B19" s="89" t="s">
        <v>70</v>
      </c>
      <c r="C19" s="85">
        <v>43532</v>
      </c>
      <c r="D19" s="86">
        <v>171207</v>
      </c>
      <c r="E19" s="86">
        <v>3932.8999356795002</v>
      </c>
      <c r="J19" s="125"/>
    </row>
    <row r="20" spans="1:10" ht="14.25" customHeight="1">
      <c r="A20" s="84" t="s">
        <v>71</v>
      </c>
      <c r="B20" s="89" t="s">
        <v>72</v>
      </c>
      <c r="C20" s="85">
        <v>11057</v>
      </c>
      <c r="D20" s="86">
        <v>38725.199999999997</v>
      </c>
      <c r="E20" s="86">
        <v>3502.3243194356514</v>
      </c>
      <c r="J20" s="125"/>
    </row>
    <row r="21" spans="1:10" ht="14.25" customHeight="1">
      <c r="A21" s="84" t="s">
        <v>73</v>
      </c>
      <c r="B21" s="89" t="s">
        <v>74</v>
      </c>
      <c r="C21" s="85">
        <v>4911</v>
      </c>
      <c r="D21" s="86">
        <v>22510.1</v>
      </c>
      <c r="E21" s="86">
        <v>4583.6082264304623</v>
      </c>
      <c r="J21" s="125"/>
    </row>
    <row r="22" spans="1:10" ht="14.25" customHeight="1">
      <c r="A22" s="84" t="s">
        <v>75</v>
      </c>
      <c r="B22" s="89" t="s">
        <v>76</v>
      </c>
      <c r="C22" s="85">
        <v>1269</v>
      </c>
      <c r="D22" s="86">
        <v>3789.4</v>
      </c>
      <c r="E22" s="86">
        <v>2986.1308116627265</v>
      </c>
      <c r="J22" s="125"/>
    </row>
    <row r="23" spans="1:10" ht="14.25" customHeight="1">
      <c r="A23" s="84" t="s">
        <v>77</v>
      </c>
      <c r="B23" s="89" t="s">
        <v>78</v>
      </c>
      <c r="C23" s="85">
        <v>73</v>
      </c>
      <c r="D23" s="86">
        <v>7900.2</v>
      </c>
      <c r="E23" s="86">
        <v>108221.91780821918</v>
      </c>
      <c r="J23" s="125"/>
    </row>
    <row r="24" spans="1:10" ht="42.75" customHeight="1">
      <c r="A24" s="84" t="s">
        <v>79</v>
      </c>
      <c r="B24" s="89" t="s">
        <v>80</v>
      </c>
      <c r="C24" s="85">
        <v>1841</v>
      </c>
      <c r="D24" s="86">
        <v>2861.9</v>
      </c>
      <c r="E24" s="86">
        <v>1554.5355784899511</v>
      </c>
      <c r="F24" s="69">
        <f>SUM(C24:C26)</f>
        <v>257436</v>
      </c>
      <c r="G24" s="70">
        <f>SUM(D24:D26)</f>
        <v>1190362.0999999999</v>
      </c>
      <c r="H24" s="87">
        <f>F24-C4</f>
        <v>0</v>
      </c>
      <c r="I24" s="88">
        <f>G24-D4</f>
        <v>0</v>
      </c>
      <c r="J24" s="125"/>
    </row>
    <row r="25" spans="1:10" ht="11.25" customHeight="1">
      <c r="A25" s="84" t="s">
        <v>81</v>
      </c>
      <c r="B25" s="89" t="s">
        <v>82</v>
      </c>
      <c r="C25" s="85">
        <v>7829</v>
      </c>
      <c r="D25" s="86">
        <v>20316.3</v>
      </c>
      <c r="E25" s="86">
        <v>2595</v>
      </c>
      <c r="J25" s="125"/>
    </row>
    <row r="26" spans="1:10" ht="11.25" customHeight="1">
      <c r="A26" s="84" t="s">
        <v>83</v>
      </c>
      <c r="B26" s="89" t="s">
        <v>84</v>
      </c>
      <c r="C26" s="85">
        <v>247766</v>
      </c>
      <c r="D26" s="86">
        <v>1167183.8999999999</v>
      </c>
      <c r="E26" s="86">
        <v>4710.8315910980518</v>
      </c>
      <c r="J26" s="125"/>
    </row>
    <row r="27" spans="1:10" ht="22.5" customHeight="1">
      <c r="A27" s="84" t="s">
        <v>85</v>
      </c>
      <c r="B27" s="89" t="s">
        <v>86</v>
      </c>
      <c r="C27" s="85">
        <v>58114</v>
      </c>
      <c r="D27" s="86">
        <v>292343.09999999998</v>
      </c>
      <c r="E27" s="86">
        <v>5030.5107203083599</v>
      </c>
      <c r="J27" s="125"/>
    </row>
    <row r="28" spans="1:10" s="92" customFormat="1" ht="22.5" customHeight="1">
      <c r="A28" s="84" t="s">
        <v>87</v>
      </c>
      <c r="B28" s="89" t="s">
        <v>88</v>
      </c>
      <c r="C28" s="85">
        <v>0</v>
      </c>
      <c r="D28" s="86">
        <v>0</v>
      </c>
      <c r="E28" s="86">
        <v>0</v>
      </c>
    </row>
    <row r="29" spans="1:10" s="92" customFormat="1" ht="6.75" customHeight="1">
      <c r="A29" s="93"/>
      <c r="B29" s="94"/>
      <c r="C29" s="95"/>
      <c r="D29" s="96"/>
      <c r="E29" s="96"/>
    </row>
    <row r="30" spans="1:10" ht="11.25" customHeight="1">
      <c r="A30" s="97" t="s">
        <v>89</v>
      </c>
      <c r="B30" s="97"/>
      <c r="C30" s="97"/>
      <c r="D30" s="97"/>
      <c r="E30" s="97"/>
    </row>
    <row r="31" spans="1:10" ht="11.25" customHeight="1">
      <c r="A31" s="97"/>
      <c r="B31" s="97"/>
      <c r="C31" s="97"/>
      <c r="D31" s="97"/>
      <c r="E31" s="97"/>
    </row>
    <row r="32" spans="1:10" ht="40.5" customHeight="1">
      <c r="A32" s="98" t="s">
        <v>90</v>
      </c>
      <c r="B32" s="98"/>
      <c r="C32" s="98"/>
      <c r="D32" s="98" t="s">
        <v>91</v>
      </c>
      <c r="E32" s="98"/>
      <c r="F32" s="98"/>
      <c r="G32" s="98"/>
    </row>
    <row r="34" spans="1:3" ht="22.5" customHeight="1">
      <c r="A34" s="98" t="s">
        <v>92</v>
      </c>
      <c r="B34" s="98"/>
      <c r="C34" s="98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 r:id="rId1"/>
  <headerFooter>
    <oddFooter>&amp;R&amp;6&amp;P/&amp;N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2:G13"/>
  <sheetViews>
    <sheetView workbookViewId="0">
      <selection activeCell="F5" sqref="F5"/>
    </sheetView>
  </sheetViews>
  <sheetFormatPr defaultColWidth="9.33203125" defaultRowHeight="12.75"/>
  <cols>
    <col min="3" max="3" width="12.83203125" customWidth="1"/>
    <col min="6" max="6" width="11.33203125" customWidth="1"/>
    <col min="7" max="7" width="12.5" customWidth="1"/>
  </cols>
  <sheetData>
    <row r="2" spans="2:7">
      <c r="B2" s="2" t="s">
        <v>93</v>
      </c>
      <c r="G2" s="2" t="s">
        <v>94</v>
      </c>
    </row>
    <row r="3" spans="2:7">
      <c r="B3" s="2" t="s">
        <v>40</v>
      </c>
      <c r="C3" s="85">
        <f>'5pf'!C4</f>
        <v>257436</v>
      </c>
      <c r="D3" s="2" t="s">
        <v>95</v>
      </c>
      <c r="E3" s="2" t="s">
        <v>96</v>
      </c>
      <c r="F3" s="85">
        <f>SUM('5pf'!C5:C17)</f>
        <v>257436</v>
      </c>
      <c r="G3" t="str">
        <f>IF(F3=C3,"+","-")</f>
        <v>+</v>
      </c>
    </row>
    <row r="4" spans="2:7">
      <c r="B4" s="2" t="s">
        <v>40</v>
      </c>
      <c r="C4" s="85">
        <f>'5pf'!C4</f>
        <v>257436</v>
      </c>
      <c r="D4" s="2" t="s">
        <v>95</v>
      </c>
      <c r="E4" s="2" t="s">
        <v>97</v>
      </c>
      <c r="F4" s="85">
        <f>SUM('5pf'!C18:C23)</f>
        <v>257436</v>
      </c>
      <c r="G4" t="str">
        <f>IF(F4=C4,"+","-")</f>
        <v>+</v>
      </c>
    </row>
    <row r="5" spans="2:7">
      <c r="B5" s="2" t="s">
        <v>40</v>
      </c>
      <c r="C5" s="85">
        <f>'5pf'!C4</f>
        <v>257436</v>
      </c>
      <c r="D5" s="2" t="s">
        <v>95</v>
      </c>
      <c r="E5" s="2" t="s">
        <v>98</v>
      </c>
      <c r="F5" s="85">
        <f>SUM('5pf'!C24:C26)</f>
        <v>257436</v>
      </c>
      <c r="G5" t="str">
        <f>IF(F5=C5,"+","-")</f>
        <v>+</v>
      </c>
    </row>
    <row r="6" spans="2:7">
      <c r="B6" s="2" t="s">
        <v>40</v>
      </c>
      <c r="C6" s="85">
        <f>'5pf'!C4</f>
        <v>257436</v>
      </c>
      <c r="D6" s="2" t="s">
        <v>99</v>
      </c>
      <c r="E6" s="2" t="s">
        <v>86</v>
      </c>
      <c r="F6" s="85">
        <f>'5pf'!C27</f>
        <v>58114</v>
      </c>
      <c r="G6" t="str">
        <f>IF(F6&lt;=C6,"+","-")</f>
        <v>+</v>
      </c>
    </row>
    <row r="7" spans="2:7">
      <c r="B7" s="2" t="s">
        <v>88</v>
      </c>
      <c r="C7" s="85">
        <f>'5pf'!C28</f>
        <v>0</v>
      </c>
      <c r="D7" s="2" t="s">
        <v>95</v>
      </c>
      <c r="E7" s="2" t="s">
        <v>100</v>
      </c>
      <c r="F7" s="85">
        <f>'5pf (раб)'!C28</f>
        <v>0</v>
      </c>
      <c r="G7" t="str">
        <f>IF(F7=C7,"+","-")</f>
        <v>+</v>
      </c>
    </row>
    <row r="8" spans="2:7">
      <c r="B8" s="2" t="s">
        <v>101</v>
      </c>
    </row>
    <row r="9" spans="2:7">
      <c r="B9" s="2" t="s">
        <v>40</v>
      </c>
      <c r="C9" s="86">
        <f>'5pf'!D4</f>
        <v>1190362.1000000001</v>
      </c>
      <c r="D9" s="2" t="s">
        <v>95</v>
      </c>
      <c r="E9" s="2" t="s">
        <v>96</v>
      </c>
      <c r="F9" s="86">
        <f>SUM('5pf'!D5:D17)</f>
        <v>1190362.1000000001</v>
      </c>
      <c r="G9" t="str">
        <f>IF(F9=C9,"+","-")</f>
        <v>+</v>
      </c>
    </row>
    <row r="10" spans="2:7">
      <c r="B10" s="2" t="s">
        <v>40</v>
      </c>
      <c r="C10" s="86">
        <f>'5pf'!D4</f>
        <v>1190362.1000000001</v>
      </c>
      <c r="D10" s="2" t="s">
        <v>95</v>
      </c>
      <c r="E10" s="2" t="s">
        <v>97</v>
      </c>
      <c r="F10" s="86">
        <f>SUM('5pf'!D18:D23)</f>
        <v>1190362.0999999999</v>
      </c>
      <c r="G10" t="str">
        <f>IF(F10=C10,"+","-")</f>
        <v>+</v>
      </c>
    </row>
    <row r="11" spans="2:7">
      <c r="B11" s="2" t="s">
        <v>40</v>
      </c>
      <c r="C11" s="86">
        <f>'5pf'!D4</f>
        <v>1190362.1000000001</v>
      </c>
      <c r="D11" s="2" t="s">
        <v>95</v>
      </c>
      <c r="E11" s="2" t="s">
        <v>98</v>
      </c>
      <c r="F11" s="86">
        <f>SUM('5pf'!D24:D26)</f>
        <v>1190362.0999999999</v>
      </c>
      <c r="G11" t="str">
        <f>IF(F11=C11,"+","-")</f>
        <v>+</v>
      </c>
    </row>
    <row r="12" spans="2:7">
      <c r="B12" s="2" t="s">
        <v>40</v>
      </c>
      <c r="C12" s="86">
        <f>'5pf'!D4</f>
        <v>1190362.1000000001</v>
      </c>
      <c r="D12" s="2" t="s">
        <v>99</v>
      </c>
      <c r="E12" s="2" t="s">
        <v>86</v>
      </c>
      <c r="F12" s="86">
        <f>'5pf'!D27</f>
        <v>292343.09999999998</v>
      </c>
      <c r="G12" t="str">
        <f>IF(F12&lt;=C12,"+","-")</f>
        <v>+</v>
      </c>
    </row>
    <row r="13" spans="2:7">
      <c r="B13" s="2" t="s">
        <v>88</v>
      </c>
      <c r="C13" s="86">
        <f>'5pf'!D28</f>
        <v>0</v>
      </c>
      <c r="D13" s="2" t="s">
        <v>95</v>
      </c>
      <c r="E13" s="2" t="s">
        <v>100</v>
      </c>
      <c r="F13" s="86">
        <f>'5pf (раб)'!D28</f>
        <v>0</v>
      </c>
      <c r="G13" t="str">
        <f>IF(F13=C13,"+","-")</f>
        <v>+</v>
      </c>
    </row>
  </sheetData>
  <conditionalFormatting sqref="G3:G13">
    <cfRule type="cellIs" dxfId="3" priority="0" operator="equal">
      <formula>"+"</formula>
    </cfRule>
    <cfRule type="cellIs" dxfId="2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65"/>
  <sheetViews>
    <sheetView topLeftCell="A25" workbookViewId="0">
      <selection activeCell="D5" sqref="D5:D12"/>
    </sheetView>
  </sheetViews>
  <sheetFormatPr defaultColWidth="9.33203125" defaultRowHeight="11.25" customHeight="1"/>
  <cols>
    <col min="1" max="1" width="4.33203125" style="92" customWidth="1"/>
    <col min="2" max="2" width="33" style="92" customWidth="1"/>
    <col min="3" max="3" width="11" style="92" customWidth="1"/>
    <col min="4" max="4" width="14.1640625" style="92" customWidth="1"/>
    <col min="5" max="5" width="10.33203125" style="92" customWidth="1"/>
    <col min="6" max="6" width="11" style="92" customWidth="1"/>
    <col min="7" max="7" width="14.1640625" style="92" customWidth="1"/>
    <col min="8" max="8" width="10.33203125" style="92" customWidth="1"/>
    <col min="9" max="9" width="11" style="92" customWidth="1"/>
    <col min="10" max="10" width="14.1640625" style="92" customWidth="1"/>
    <col min="11" max="11" width="10.33203125" style="92" customWidth="1"/>
    <col min="12" max="14" width="9.33203125" style="92"/>
    <col min="15" max="15" width="11.6640625" style="92" bestFit="1" customWidth="1"/>
    <col min="16" max="16" width="9.33203125" style="92"/>
    <col min="17" max="17" width="12.6640625" style="92" bestFit="1" customWidth="1"/>
    <col min="18" max="30" width="9.33203125" style="92"/>
    <col min="31" max="31" width="12.1640625" style="92" bestFit="1" customWidth="1"/>
    <col min="32" max="32" width="9.33203125" style="90"/>
    <col min="33" max="16384" width="9.33203125" style="92"/>
  </cols>
  <sheetData>
    <row r="1" spans="1:32" ht="11.25" customHeight="1">
      <c r="A1" s="99" t="s">
        <v>102</v>
      </c>
      <c r="B1" s="99"/>
      <c r="C1" s="99"/>
      <c r="D1" s="99"/>
      <c r="E1" s="99"/>
      <c r="F1" s="99"/>
      <c r="G1" s="100"/>
    </row>
    <row r="2" spans="1:32" ht="18" customHeight="1">
      <c r="A2" s="101" t="s">
        <v>103</v>
      </c>
      <c r="B2" s="101" t="s">
        <v>104</v>
      </c>
      <c r="C2" s="104" t="s">
        <v>105</v>
      </c>
      <c r="D2" s="105"/>
      <c r="E2" s="105"/>
      <c r="F2" s="104" t="s">
        <v>41</v>
      </c>
      <c r="G2" s="105"/>
      <c r="H2" s="105"/>
      <c r="I2" s="104" t="s">
        <v>43</v>
      </c>
      <c r="J2" s="105"/>
      <c r="K2" s="106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8"/>
    </row>
    <row r="3" spans="1:32" ht="28.5" customHeight="1">
      <c r="A3" s="103"/>
      <c r="B3" s="103"/>
      <c r="C3" s="101" t="s">
        <v>106</v>
      </c>
      <c r="D3" s="101" t="s">
        <v>107</v>
      </c>
      <c r="E3" s="101" t="s">
        <v>108</v>
      </c>
      <c r="F3" s="101" t="s">
        <v>106</v>
      </c>
      <c r="G3" s="101" t="s">
        <v>107</v>
      </c>
      <c r="H3" s="101" t="s">
        <v>108</v>
      </c>
      <c r="I3" s="101" t="s">
        <v>106</v>
      </c>
      <c r="J3" s="101" t="s">
        <v>107</v>
      </c>
      <c r="K3" s="101" t="s">
        <v>108</v>
      </c>
      <c r="AF3" s="109"/>
    </row>
    <row r="4" spans="1:32" ht="36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AF4" s="109"/>
    </row>
    <row r="5" spans="1:32" ht="11.25" customHeight="1">
      <c r="A5" s="110" t="s">
        <v>109</v>
      </c>
      <c r="B5" s="110" t="s">
        <v>110</v>
      </c>
      <c r="C5" s="111">
        <v>73663</v>
      </c>
      <c r="D5" s="112">
        <v>389231.1</v>
      </c>
      <c r="E5" s="113">
        <v>5284</v>
      </c>
      <c r="F5" s="111">
        <v>0</v>
      </c>
      <c r="G5" s="112">
        <v>0</v>
      </c>
      <c r="H5" s="112">
        <v>0</v>
      </c>
      <c r="I5" s="111">
        <v>8</v>
      </c>
      <c r="J5" s="112">
        <v>7.8</v>
      </c>
      <c r="K5" s="112">
        <v>973.1</v>
      </c>
      <c r="AF5" s="114"/>
    </row>
    <row r="6" spans="1:32" ht="11.25" customHeight="1">
      <c r="A6" s="110" t="s">
        <v>111</v>
      </c>
      <c r="B6" s="110" t="s">
        <v>112</v>
      </c>
      <c r="C6" s="111">
        <v>14368</v>
      </c>
      <c r="D6" s="112">
        <v>63726.6</v>
      </c>
      <c r="E6" s="113">
        <v>4435.3</v>
      </c>
      <c r="F6" s="111">
        <v>0</v>
      </c>
      <c r="G6" s="112">
        <v>0</v>
      </c>
      <c r="H6" s="112">
        <v>0</v>
      </c>
      <c r="I6" s="111">
        <v>0</v>
      </c>
      <c r="J6" s="112">
        <v>0</v>
      </c>
      <c r="K6" s="112">
        <v>0</v>
      </c>
      <c r="AF6" s="114"/>
    </row>
    <row r="7" spans="1:32" ht="11.25" customHeight="1">
      <c r="A7" s="110" t="s">
        <v>113</v>
      </c>
      <c r="B7" s="110" t="s">
        <v>114</v>
      </c>
      <c r="C7" s="111">
        <v>20301</v>
      </c>
      <c r="D7" s="112">
        <v>87407</v>
      </c>
      <c r="E7" s="113">
        <v>4305.6000000000004</v>
      </c>
      <c r="F7" s="111">
        <v>10</v>
      </c>
      <c r="G7" s="112">
        <v>7.8</v>
      </c>
      <c r="H7" s="112">
        <v>778.5</v>
      </c>
      <c r="I7" s="111">
        <v>16</v>
      </c>
      <c r="J7" s="112">
        <v>15.6</v>
      </c>
      <c r="K7" s="112">
        <v>973.1</v>
      </c>
      <c r="AF7" s="114"/>
    </row>
    <row r="8" spans="1:32" ht="11.25" customHeight="1">
      <c r="A8" s="110" t="s">
        <v>115</v>
      </c>
      <c r="B8" s="110" t="s">
        <v>116</v>
      </c>
      <c r="C8" s="111">
        <v>19361</v>
      </c>
      <c r="D8" s="112">
        <v>83508</v>
      </c>
      <c r="E8" s="113">
        <v>4313.2</v>
      </c>
      <c r="F8" s="111">
        <v>11</v>
      </c>
      <c r="G8" s="112">
        <v>8.6</v>
      </c>
      <c r="H8" s="112">
        <v>785.3</v>
      </c>
      <c r="I8" s="111">
        <v>24</v>
      </c>
      <c r="J8" s="112">
        <v>23.4</v>
      </c>
      <c r="K8" s="112">
        <v>973.1</v>
      </c>
      <c r="AF8" s="114"/>
    </row>
    <row r="9" spans="1:32" ht="11.25" customHeight="1">
      <c r="A9" s="110" t="s">
        <v>117</v>
      </c>
      <c r="B9" s="110" t="s">
        <v>118</v>
      </c>
      <c r="C9" s="111">
        <v>31258</v>
      </c>
      <c r="D9" s="112">
        <v>137307.5</v>
      </c>
      <c r="E9" s="113">
        <v>4392.7</v>
      </c>
      <c r="F9" s="111">
        <v>21</v>
      </c>
      <c r="G9" s="112">
        <v>14.9</v>
      </c>
      <c r="H9" s="112">
        <v>710.5</v>
      </c>
      <c r="I9" s="111">
        <v>16</v>
      </c>
      <c r="J9" s="112">
        <v>15.6</v>
      </c>
      <c r="K9" s="112">
        <v>973.1</v>
      </c>
      <c r="AF9" s="114"/>
    </row>
    <row r="10" spans="1:32" ht="11.25" customHeight="1">
      <c r="A10" s="110" t="s">
        <v>119</v>
      </c>
      <c r="B10" s="110" t="s">
        <v>120</v>
      </c>
      <c r="C10" s="111">
        <v>22110</v>
      </c>
      <c r="D10" s="112">
        <v>95332.5</v>
      </c>
      <c r="E10" s="113">
        <v>4311.5</v>
      </c>
      <c r="F10" s="111">
        <v>1</v>
      </c>
      <c r="G10" s="112">
        <v>0.8</v>
      </c>
      <c r="H10" s="112">
        <v>778.5</v>
      </c>
      <c r="I10" s="111">
        <v>20</v>
      </c>
      <c r="J10" s="112">
        <v>18.8</v>
      </c>
      <c r="K10" s="112">
        <v>941.5</v>
      </c>
      <c r="AF10" s="114"/>
    </row>
    <row r="11" spans="1:32" ht="11.25" customHeight="1">
      <c r="A11" s="110" t="s">
        <v>121</v>
      </c>
      <c r="B11" s="110" t="s">
        <v>122</v>
      </c>
      <c r="C11" s="111">
        <v>30329</v>
      </c>
      <c r="D11" s="112">
        <v>131956.70000000001</v>
      </c>
      <c r="E11" s="113">
        <v>4350.8</v>
      </c>
      <c r="F11" s="111">
        <v>0</v>
      </c>
      <c r="G11" s="112">
        <v>0</v>
      </c>
      <c r="H11" s="112">
        <v>0</v>
      </c>
      <c r="I11" s="111">
        <v>5</v>
      </c>
      <c r="J11" s="112">
        <v>4.7</v>
      </c>
      <c r="K11" s="112">
        <v>944.7</v>
      </c>
      <c r="AF11" s="114"/>
    </row>
    <row r="12" spans="1:32" ht="11.25" customHeight="1">
      <c r="A12" s="110" t="s">
        <v>123</v>
      </c>
      <c r="B12" s="110" t="s">
        <v>124</v>
      </c>
      <c r="C12" s="111">
        <v>46046</v>
      </c>
      <c r="D12" s="112">
        <v>201892.7</v>
      </c>
      <c r="E12" s="113">
        <v>4384.6000000000004</v>
      </c>
      <c r="F12" s="111">
        <v>0</v>
      </c>
      <c r="G12" s="112">
        <v>0</v>
      </c>
      <c r="H12" s="112">
        <v>0</v>
      </c>
      <c r="I12" s="111">
        <v>12</v>
      </c>
      <c r="J12" s="112">
        <v>11.7</v>
      </c>
      <c r="K12" s="112">
        <v>973.1</v>
      </c>
      <c r="AF12" s="114"/>
    </row>
    <row r="13" spans="1:32" ht="11.25" customHeight="1">
      <c r="A13" s="115" t="s">
        <v>125</v>
      </c>
      <c r="B13" s="116"/>
      <c r="C13" s="111">
        <v>257436</v>
      </c>
      <c r="D13" s="112">
        <v>1190362.1000000001</v>
      </c>
      <c r="E13" s="113">
        <v>4623.8999999999996</v>
      </c>
      <c r="F13" s="111">
        <v>43</v>
      </c>
      <c r="G13" s="112">
        <v>32.1</v>
      </c>
      <c r="H13" s="112">
        <v>747</v>
      </c>
      <c r="I13" s="111">
        <v>101</v>
      </c>
      <c r="J13" s="112">
        <v>97.5</v>
      </c>
      <c r="K13" s="112">
        <v>965.5</v>
      </c>
    </row>
    <row r="15" spans="1:32" ht="21" customHeight="1">
      <c r="A15" s="101" t="s">
        <v>103</v>
      </c>
      <c r="B15" s="101" t="s">
        <v>104</v>
      </c>
      <c r="C15" s="104" t="s">
        <v>45</v>
      </c>
      <c r="D15" s="105"/>
      <c r="E15" s="105"/>
      <c r="F15" s="104" t="s">
        <v>47</v>
      </c>
      <c r="G15" s="105"/>
      <c r="H15" s="105"/>
      <c r="I15" s="104" t="s">
        <v>49</v>
      </c>
      <c r="J15" s="105"/>
      <c r="K15" s="106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</row>
    <row r="16" spans="1:32" ht="12.75" customHeight="1">
      <c r="A16" s="103"/>
      <c r="B16" s="103"/>
      <c r="C16" s="101" t="s">
        <v>106</v>
      </c>
      <c r="D16" s="101" t="s">
        <v>107</v>
      </c>
      <c r="E16" s="101" t="s">
        <v>108</v>
      </c>
      <c r="F16" s="101" t="s">
        <v>106</v>
      </c>
      <c r="G16" s="101" t="s">
        <v>107</v>
      </c>
      <c r="H16" s="101" t="s">
        <v>108</v>
      </c>
      <c r="I16" s="101" t="s">
        <v>106</v>
      </c>
      <c r="J16" s="101" t="s">
        <v>107</v>
      </c>
      <c r="K16" s="101" t="s">
        <v>108</v>
      </c>
    </row>
    <row r="17" spans="1:28" ht="43.5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1:28" ht="11.25" customHeight="1">
      <c r="A18" s="110" t="s">
        <v>109</v>
      </c>
      <c r="B18" s="110" t="s">
        <v>110</v>
      </c>
      <c r="C18" s="111">
        <v>0</v>
      </c>
      <c r="D18" s="112">
        <v>0</v>
      </c>
      <c r="E18" s="112">
        <v>0</v>
      </c>
      <c r="F18" s="111">
        <v>3</v>
      </c>
      <c r="G18" s="112">
        <v>3.5</v>
      </c>
      <c r="H18" s="112">
        <v>1180.5</v>
      </c>
      <c r="I18" s="111">
        <v>46</v>
      </c>
      <c r="J18" s="112">
        <v>59.7</v>
      </c>
      <c r="K18" s="112">
        <v>1297.5</v>
      </c>
    </row>
    <row r="19" spans="1:28" ht="11.25" customHeight="1">
      <c r="A19" s="110" t="s">
        <v>111</v>
      </c>
      <c r="B19" s="110" t="s">
        <v>112</v>
      </c>
      <c r="C19" s="111">
        <v>0</v>
      </c>
      <c r="D19" s="112">
        <v>0</v>
      </c>
      <c r="E19" s="112">
        <v>0</v>
      </c>
      <c r="F19" s="111">
        <v>1</v>
      </c>
      <c r="G19" s="112">
        <v>1.2</v>
      </c>
      <c r="H19" s="112">
        <v>1180.5</v>
      </c>
      <c r="I19" s="111">
        <v>11</v>
      </c>
      <c r="J19" s="112">
        <v>14.3</v>
      </c>
      <c r="K19" s="112">
        <v>1297.5</v>
      </c>
    </row>
    <row r="20" spans="1:28" ht="11.25" customHeight="1">
      <c r="A20" s="110" t="s">
        <v>113</v>
      </c>
      <c r="B20" s="110" t="s">
        <v>114</v>
      </c>
      <c r="C20" s="111">
        <v>0</v>
      </c>
      <c r="D20" s="112">
        <v>0</v>
      </c>
      <c r="E20" s="112">
        <v>0</v>
      </c>
      <c r="F20" s="111">
        <v>0</v>
      </c>
      <c r="G20" s="112">
        <v>0</v>
      </c>
      <c r="H20" s="112">
        <v>0</v>
      </c>
      <c r="I20" s="111">
        <v>19</v>
      </c>
      <c r="J20" s="112">
        <v>24.7</v>
      </c>
      <c r="K20" s="112">
        <v>1297.5</v>
      </c>
    </row>
    <row r="21" spans="1:28" ht="11.25" customHeight="1">
      <c r="A21" s="110" t="s">
        <v>115</v>
      </c>
      <c r="B21" s="110" t="s">
        <v>116</v>
      </c>
      <c r="C21" s="111">
        <v>0</v>
      </c>
      <c r="D21" s="112">
        <v>0</v>
      </c>
      <c r="E21" s="112">
        <v>0</v>
      </c>
      <c r="F21" s="111">
        <v>2</v>
      </c>
      <c r="G21" s="112">
        <v>2.4</v>
      </c>
      <c r="H21" s="112">
        <v>1180.5</v>
      </c>
      <c r="I21" s="111">
        <v>24</v>
      </c>
      <c r="J21" s="112">
        <v>31.1</v>
      </c>
      <c r="K21" s="112">
        <v>1297.5</v>
      </c>
    </row>
    <row r="22" spans="1:28" ht="11.25" customHeight="1">
      <c r="A22" s="110" t="s">
        <v>117</v>
      </c>
      <c r="B22" s="110" t="s">
        <v>118</v>
      </c>
      <c r="C22" s="111">
        <v>0</v>
      </c>
      <c r="D22" s="112">
        <v>0</v>
      </c>
      <c r="E22" s="112">
        <v>0</v>
      </c>
      <c r="F22" s="111">
        <v>0</v>
      </c>
      <c r="G22" s="112">
        <v>0</v>
      </c>
      <c r="H22" s="112">
        <v>0</v>
      </c>
      <c r="I22" s="111">
        <v>51</v>
      </c>
      <c r="J22" s="112">
        <v>66.2</v>
      </c>
      <c r="K22" s="112">
        <v>1297.5</v>
      </c>
    </row>
    <row r="23" spans="1:28" ht="11.25" customHeight="1">
      <c r="A23" s="110" t="s">
        <v>119</v>
      </c>
      <c r="B23" s="110" t="s">
        <v>120</v>
      </c>
      <c r="C23" s="111">
        <v>4</v>
      </c>
      <c r="D23" s="112">
        <v>4.4000000000000004</v>
      </c>
      <c r="E23" s="112">
        <v>1089.9000000000001</v>
      </c>
      <c r="F23" s="111">
        <v>5</v>
      </c>
      <c r="G23" s="112">
        <v>5.9</v>
      </c>
      <c r="H23" s="112">
        <v>1180.5</v>
      </c>
      <c r="I23" s="111">
        <v>67</v>
      </c>
      <c r="J23" s="112">
        <v>86.9</v>
      </c>
      <c r="K23" s="112">
        <v>1297.5</v>
      </c>
    </row>
    <row r="24" spans="1:28" ht="11.25" customHeight="1">
      <c r="A24" s="110" t="s">
        <v>121</v>
      </c>
      <c r="B24" s="110" t="s">
        <v>122</v>
      </c>
      <c r="C24" s="111">
        <v>0</v>
      </c>
      <c r="D24" s="112">
        <v>0</v>
      </c>
      <c r="E24" s="112">
        <v>0</v>
      </c>
      <c r="F24" s="111">
        <v>3</v>
      </c>
      <c r="G24" s="112">
        <v>3.5</v>
      </c>
      <c r="H24" s="112">
        <v>1180.5</v>
      </c>
      <c r="I24" s="111">
        <v>24</v>
      </c>
      <c r="J24" s="112">
        <v>31.1</v>
      </c>
      <c r="K24" s="112">
        <v>1297.5</v>
      </c>
    </row>
    <row r="25" spans="1:28" ht="11.25" customHeight="1">
      <c r="A25" s="110" t="s">
        <v>123</v>
      </c>
      <c r="B25" s="110" t="s">
        <v>124</v>
      </c>
      <c r="C25" s="111">
        <v>0</v>
      </c>
      <c r="D25" s="112">
        <v>0</v>
      </c>
      <c r="E25" s="112">
        <v>0</v>
      </c>
      <c r="F25" s="111">
        <v>0</v>
      </c>
      <c r="G25" s="112">
        <v>0</v>
      </c>
      <c r="H25" s="112">
        <v>0</v>
      </c>
      <c r="I25" s="111">
        <v>41</v>
      </c>
      <c r="J25" s="112">
        <v>53.2</v>
      </c>
      <c r="K25" s="112">
        <v>1297.5</v>
      </c>
    </row>
    <row r="26" spans="1:28" ht="11.25" customHeight="1">
      <c r="A26" s="115" t="s">
        <v>125</v>
      </c>
      <c r="B26" s="116"/>
      <c r="C26" s="111">
        <v>4</v>
      </c>
      <c r="D26" s="112">
        <v>4.4000000000000004</v>
      </c>
      <c r="E26" s="112">
        <v>1089.9000000000001</v>
      </c>
      <c r="F26" s="111">
        <v>14</v>
      </c>
      <c r="G26" s="112">
        <v>16.5</v>
      </c>
      <c r="H26" s="112">
        <v>1180.5</v>
      </c>
      <c r="I26" s="111">
        <v>283</v>
      </c>
      <c r="J26" s="112">
        <v>367.2</v>
      </c>
      <c r="K26" s="112">
        <v>1297.5</v>
      </c>
    </row>
    <row r="28" spans="1:28" ht="20.25" customHeight="1">
      <c r="A28" s="101" t="s">
        <v>103</v>
      </c>
      <c r="B28" s="101" t="s">
        <v>104</v>
      </c>
      <c r="C28" s="104" t="s">
        <v>51</v>
      </c>
      <c r="D28" s="105"/>
      <c r="E28" s="105"/>
      <c r="F28" s="104" t="s">
        <v>53</v>
      </c>
      <c r="G28" s="105"/>
      <c r="H28" s="105"/>
      <c r="I28" s="104" t="s">
        <v>55</v>
      </c>
      <c r="J28" s="105"/>
      <c r="K28" s="106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</row>
    <row r="29" spans="1:28" ht="12.75" customHeight="1">
      <c r="A29" s="103"/>
      <c r="B29" s="103"/>
      <c r="C29" s="101" t="s">
        <v>106</v>
      </c>
      <c r="D29" s="101" t="s">
        <v>107</v>
      </c>
      <c r="E29" s="101" t="s">
        <v>108</v>
      </c>
      <c r="F29" s="101" t="s">
        <v>106</v>
      </c>
      <c r="G29" s="101" t="s">
        <v>107</v>
      </c>
      <c r="H29" s="101" t="s">
        <v>108</v>
      </c>
      <c r="I29" s="101" t="s">
        <v>106</v>
      </c>
      <c r="J29" s="101" t="s">
        <v>107</v>
      </c>
      <c r="K29" s="101" t="s">
        <v>108</v>
      </c>
    </row>
    <row r="30" spans="1:28" ht="43.5" customHeight="1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</row>
    <row r="31" spans="1:28" ht="11.25" customHeight="1">
      <c r="A31" s="110" t="s">
        <v>109</v>
      </c>
      <c r="B31" s="110" t="s">
        <v>110</v>
      </c>
      <c r="C31" s="111">
        <v>3</v>
      </c>
      <c r="D31" s="112">
        <v>4</v>
      </c>
      <c r="E31" s="112">
        <v>1333.8</v>
      </c>
      <c r="F31" s="111">
        <v>7</v>
      </c>
      <c r="G31" s="112">
        <v>10.199999999999999</v>
      </c>
      <c r="H31" s="112">
        <v>1458.9</v>
      </c>
      <c r="I31" s="111">
        <v>288</v>
      </c>
      <c r="J31" s="112">
        <v>462.5</v>
      </c>
      <c r="K31" s="112">
        <v>1605.9</v>
      </c>
    </row>
    <row r="32" spans="1:28" ht="11.25" customHeight="1">
      <c r="A32" s="110" t="s">
        <v>111</v>
      </c>
      <c r="B32" s="110" t="s">
        <v>112</v>
      </c>
      <c r="C32" s="111">
        <v>3</v>
      </c>
      <c r="D32" s="112">
        <v>4.2</v>
      </c>
      <c r="E32" s="112">
        <v>1393.9</v>
      </c>
      <c r="F32" s="111">
        <v>0</v>
      </c>
      <c r="G32" s="112">
        <v>0</v>
      </c>
      <c r="H32" s="112">
        <v>0</v>
      </c>
      <c r="I32" s="111">
        <v>108</v>
      </c>
      <c r="J32" s="112">
        <v>171.1</v>
      </c>
      <c r="K32" s="112">
        <v>1584.1</v>
      </c>
    </row>
    <row r="33" spans="1:28" ht="11.25" customHeight="1">
      <c r="A33" s="110" t="s">
        <v>113</v>
      </c>
      <c r="B33" s="110" t="s">
        <v>114</v>
      </c>
      <c r="C33" s="111">
        <v>0</v>
      </c>
      <c r="D33" s="112">
        <v>0</v>
      </c>
      <c r="E33" s="112">
        <v>0</v>
      </c>
      <c r="F33" s="111">
        <v>1</v>
      </c>
      <c r="G33" s="112">
        <v>1.4</v>
      </c>
      <c r="H33" s="112">
        <v>1416.6</v>
      </c>
      <c r="I33" s="111">
        <v>76</v>
      </c>
      <c r="J33" s="112">
        <v>120.5</v>
      </c>
      <c r="K33" s="112">
        <v>1585.5</v>
      </c>
    </row>
    <row r="34" spans="1:28" ht="11.25" customHeight="1">
      <c r="A34" s="110" t="s">
        <v>115</v>
      </c>
      <c r="B34" s="110" t="s">
        <v>116</v>
      </c>
      <c r="C34" s="111">
        <v>0</v>
      </c>
      <c r="D34" s="112">
        <v>0</v>
      </c>
      <c r="E34" s="112">
        <v>0</v>
      </c>
      <c r="F34" s="111">
        <v>0</v>
      </c>
      <c r="G34" s="112">
        <v>0</v>
      </c>
      <c r="H34" s="112">
        <v>0</v>
      </c>
      <c r="I34" s="111">
        <v>118</v>
      </c>
      <c r="J34" s="112">
        <v>188.8</v>
      </c>
      <c r="K34" s="112">
        <v>1600.3</v>
      </c>
    </row>
    <row r="35" spans="1:28" ht="11.25" customHeight="1">
      <c r="A35" s="110" t="s">
        <v>117</v>
      </c>
      <c r="B35" s="110" t="s">
        <v>118</v>
      </c>
      <c r="C35" s="111">
        <v>3</v>
      </c>
      <c r="D35" s="112">
        <v>4.0999999999999996</v>
      </c>
      <c r="E35" s="112">
        <v>1350.2</v>
      </c>
      <c r="F35" s="111">
        <v>0</v>
      </c>
      <c r="G35" s="112">
        <v>0</v>
      </c>
      <c r="H35" s="112">
        <v>0</v>
      </c>
      <c r="I35" s="111">
        <v>153</v>
      </c>
      <c r="J35" s="112">
        <v>242.4</v>
      </c>
      <c r="K35" s="112">
        <v>1584.4</v>
      </c>
    </row>
    <row r="36" spans="1:28" ht="11.25" customHeight="1">
      <c r="A36" s="110" t="s">
        <v>119</v>
      </c>
      <c r="B36" s="110" t="s">
        <v>120</v>
      </c>
      <c r="C36" s="111">
        <v>0</v>
      </c>
      <c r="D36" s="112">
        <v>0</v>
      </c>
      <c r="E36" s="112">
        <v>0</v>
      </c>
      <c r="F36" s="111">
        <v>1</v>
      </c>
      <c r="G36" s="112">
        <v>1.4</v>
      </c>
      <c r="H36" s="112">
        <v>1416.6</v>
      </c>
      <c r="I36" s="111">
        <v>143</v>
      </c>
      <c r="J36" s="112">
        <v>227</v>
      </c>
      <c r="K36" s="112">
        <v>1587.5</v>
      </c>
    </row>
    <row r="37" spans="1:28" ht="11.25" customHeight="1">
      <c r="A37" s="110" t="s">
        <v>121</v>
      </c>
      <c r="B37" s="110" t="s">
        <v>122</v>
      </c>
      <c r="C37" s="111">
        <v>0</v>
      </c>
      <c r="D37" s="112">
        <v>0</v>
      </c>
      <c r="E37" s="112">
        <v>0</v>
      </c>
      <c r="F37" s="111">
        <v>0</v>
      </c>
      <c r="G37" s="112">
        <v>0</v>
      </c>
      <c r="H37" s="112">
        <v>0</v>
      </c>
      <c r="I37" s="111">
        <v>133</v>
      </c>
      <c r="J37" s="112">
        <v>211.5</v>
      </c>
      <c r="K37" s="112">
        <v>1590.2</v>
      </c>
    </row>
    <row r="38" spans="1:28" ht="11.25" customHeight="1">
      <c r="A38" s="110" t="s">
        <v>123</v>
      </c>
      <c r="B38" s="110" t="s">
        <v>124</v>
      </c>
      <c r="C38" s="111">
        <v>3</v>
      </c>
      <c r="D38" s="112">
        <v>3.9</v>
      </c>
      <c r="E38" s="112">
        <v>1302.5999999999999</v>
      </c>
      <c r="F38" s="111">
        <v>2</v>
      </c>
      <c r="G38" s="112">
        <v>2.9</v>
      </c>
      <c r="H38" s="112">
        <v>1425.8</v>
      </c>
      <c r="I38" s="111">
        <v>169</v>
      </c>
      <c r="J38" s="112">
        <v>267.7</v>
      </c>
      <c r="K38" s="112">
        <v>1583.9</v>
      </c>
    </row>
    <row r="39" spans="1:28" ht="11.25" customHeight="1">
      <c r="A39" s="115" t="s">
        <v>125</v>
      </c>
      <c r="B39" s="116"/>
      <c r="C39" s="111">
        <v>12</v>
      </c>
      <c r="D39" s="112">
        <v>16.100000000000001</v>
      </c>
      <c r="E39" s="112">
        <v>1345.1</v>
      </c>
      <c r="F39" s="111">
        <v>11</v>
      </c>
      <c r="G39" s="112">
        <v>15.9</v>
      </c>
      <c r="H39" s="112">
        <v>1445.2</v>
      </c>
      <c r="I39" s="111">
        <v>1188</v>
      </c>
      <c r="J39" s="112">
        <v>1891.5</v>
      </c>
      <c r="K39" s="112">
        <v>1592.2</v>
      </c>
    </row>
    <row r="41" spans="1:28" ht="21" customHeight="1">
      <c r="A41" s="101" t="s">
        <v>103</v>
      </c>
      <c r="B41" s="101" t="s">
        <v>104</v>
      </c>
      <c r="C41" s="104" t="s">
        <v>57</v>
      </c>
      <c r="D41" s="105"/>
      <c r="E41" s="105"/>
      <c r="F41" s="104" t="s">
        <v>59</v>
      </c>
      <c r="G41" s="105"/>
      <c r="H41" s="105"/>
      <c r="I41" s="104" t="s">
        <v>61</v>
      </c>
      <c r="J41" s="105"/>
      <c r="K41" s="106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</row>
    <row r="42" spans="1:28" ht="12.75" customHeight="1">
      <c r="A42" s="103"/>
      <c r="B42" s="103"/>
      <c r="C42" s="101" t="s">
        <v>106</v>
      </c>
      <c r="D42" s="101" t="s">
        <v>107</v>
      </c>
      <c r="E42" s="101" t="s">
        <v>108</v>
      </c>
      <c r="F42" s="101" t="s">
        <v>106</v>
      </c>
      <c r="G42" s="101" t="s">
        <v>107</v>
      </c>
      <c r="H42" s="101" t="s">
        <v>108</v>
      </c>
      <c r="I42" s="101" t="s">
        <v>106</v>
      </c>
      <c r="J42" s="101" t="s">
        <v>107</v>
      </c>
      <c r="K42" s="101" t="s">
        <v>108</v>
      </c>
    </row>
    <row r="43" spans="1:28" ht="40.5" customHeight="1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</row>
    <row r="44" spans="1:28" ht="11.25" customHeight="1">
      <c r="A44" s="110" t="s">
        <v>109</v>
      </c>
      <c r="B44" s="110" t="s">
        <v>110</v>
      </c>
      <c r="C44" s="111">
        <v>3227</v>
      </c>
      <c r="D44" s="112">
        <v>8462.7999999999993</v>
      </c>
      <c r="E44" s="112">
        <v>2622.5</v>
      </c>
      <c r="F44" s="111">
        <v>28170</v>
      </c>
      <c r="G44" s="112">
        <v>94033.5</v>
      </c>
      <c r="H44" s="112">
        <v>3338.1</v>
      </c>
      <c r="I44" s="111">
        <v>16998</v>
      </c>
      <c r="J44" s="112">
        <v>76546.100000000006</v>
      </c>
      <c r="K44" s="112">
        <v>4503.2</v>
      </c>
    </row>
    <row r="45" spans="1:28" ht="11.25" customHeight="1">
      <c r="A45" s="110" t="s">
        <v>111</v>
      </c>
      <c r="B45" s="110" t="s">
        <v>112</v>
      </c>
      <c r="C45" s="111">
        <v>317</v>
      </c>
      <c r="D45" s="112">
        <v>828.8</v>
      </c>
      <c r="E45" s="112">
        <v>2614.6999999999998</v>
      </c>
      <c r="F45" s="111">
        <v>7089</v>
      </c>
      <c r="G45" s="112">
        <v>23499.7</v>
      </c>
      <c r="H45" s="112">
        <v>3315</v>
      </c>
      <c r="I45" s="111">
        <v>3754</v>
      </c>
      <c r="J45" s="112">
        <v>16891.099999999999</v>
      </c>
      <c r="K45" s="112">
        <v>4499.5</v>
      </c>
    </row>
    <row r="46" spans="1:28" ht="11.25" customHeight="1">
      <c r="A46" s="110" t="s">
        <v>113</v>
      </c>
      <c r="B46" s="110" t="s">
        <v>114</v>
      </c>
      <c r="C46" s="111">
        <v>704</v>
      </c>
      <c r="D46" s="112">
        <v>1845</v>
      </c>
      <c r="E46" s="112">
        <v>2620.8000000000002</v>
      </c>
      <c r="F46" s="111">
        <v>10244</v>
      </c>
      <c r="G46" s="112">
        <v>33829.4</v>
      </c>
      <c r="H46" s="112">
        <v>3302.4</v>
      </c>
      <c r="I46" s="111">
        <v>5500</v>
      </c>
      <c r="J46" s="112">
        <v>24695.4</v>
      </c>
      <c r="K46" s="112">
        <v>4490.1000000000004</v>
      </c>
    </row>
    <row r="47" spans="1:28" ht="11.25" customHeight="1">
      <c r="A47" s="110" t="s">
        <v>115</v>
      </c>
      <c r="B47" s="110" t="s">
        <v>116</v>
      </c>
      <c r="C47" s="111">
        <v>637</v>
      </c>
      <c r="D47" s="112">
        <v>1668</v>
      </c>
      <c r="E47" s="112">
        <v>2618.5</v>
      </c>
      <c r="F47" s="111">
        <v>9642</v>
      </c>
      <c r="G47" s="112">
        <v>31981.1</v>
      </c>
      <c r="H47" s="112">
        <v>3316.9</v>
      </c>
      <c r="I47" s="111">
        <v>5186</v>
      </c>
      <c r="J47" s="112">
        <v>23347.8</v>
      </c>
      <c r="K47" s="112">
        <v>4502.1000000000004</v>
      </c>
    </row>
    <row r="48" spans="1:28" ht="11.25" customHeight="1">
      <c r="A48" s="110" t="s">
        <v>117</v>
      </c>
      <c r="B48" s="110" t="s">
        <v>118</v>
      </c>
      <c r="C48" s="111">
        <v>1063</v>
      </c>
      <c r="D48" s="112">
        <v>2773.8</v>
      </c>
      <c r="E48" s="112">
        <v>2609.4</v>
      </c>
      <c r="F48" s="111">
        <v>14972</v>
      </c>
      <c r="G48" s="112">
        <v>49742.400000000001</v>
      </c>
      <c r="H48" s="112">
        <v>3322.4</v>
      </c>
      <c r="I48" s="111">
        <v>8551</v>
      </c>
      <c r="J48" s="112">
        <v>38562.300000000003</v>
      </c>
      <c r="K48" s="112">
        <v>4509.7</v>
      </c>
    </row>
    <row r="49" spans="1:28" ht="11.25" customHeight="1">
      <c r="A49" s="110" t="s">
        <v>119</v>
      </c>
      <c r="B49" s="110" t="s">
        <v>120</v>
      </c>
      <c r="C49" s="111">
        <v>595</v>
      </c>
      <c r="D49" s="112">
        <v>1554.8</v>
      </c>
      <c r="E49" s="112">
        <v>2613.1</v>
      </c>
      <c r="F49" s="111">
        <v>11218</v>
      </c>
      <c r="G49" s="112">
        <v>37112.800000000003</v>
      </c>
      <c r="H49" s="112">
        <v>3308.3</v>
      </c>
      <c r="I49" s="111">
        <v>6191</v>
      </c>
      <c r="J49" s="112">
        <v>27847</v>
      </c>
      <c r="K49" s="112">
        <v>4498</v>
      </c>
    </row>
    <row r="50" spans="1:28" ht="11.25" customHeight="1">
      <c r="A50" s="110" t="s">
        <v>121</v>
      </c>
      <c r="B50" s="110" t="s">
        <v>122</v>
      </c>
      <c r="C50" s="111">
        <v>1022</v>
      </c>
      <c r="D50" s="112">
        <v>2664.9</v>
      </c>
      <c r="E50" s="112">
        <v>2607.6</v>
      </c>
      <c r="F50" s="111">
        <v>15298</v>
      </c>
      <c r="G50" s="112">
        <v>50493</v>
      </c>
      <c r="H50" s="112">
        <v>3300.6</v>
      </c>
      <c r="I50" s="111">
        <v>7835</v>
      </c>
      <c r="J50" s="112">
        <v>35345.599999999999</v>
      </c>
      <c r="K50" s="112">
        <v>4511.3</v>
      </c>
    </row>
    <row r="51" spans="1:28" ht="11.25" customHeight="1">
      <c r="A51" s="110" t="s">
        <v>123</v>
      </c>
      <c r="B51" s="110" t="s">
        <v>124</v>
      </c>
      <c r="C51" s="111">
        <v>1634</v>
      </c>
      <c r="D51" s="112">
        <v>4275.7</v>
      </c>
      <c r="E51" s="112">
        <v>2616.6999999999998</v>
      </c>
      <c r="F51" s="111">
        <v>24013</v>
      </c>
      <c r="G51" s="112">
        <v>78517.600000000006</v>
      </c>
      <c r="H51" s="112">
        <v>3269.8</v>
      </c>
      <c r="I51" s="111">
        <v>10851</v>
      </c>
      <c r="J51" s="112">
        <v>49050.6</v>
      </c>
      <c r="K51" s="112">
        <v>4520.3999999999996</v>
      </c>
    </row>
    <row r="52" spans="1:28" ht="11.25" customHeight="1">
      <c r="A52" s="115" t="s">
        <v>125</v>
      </c>
      <c r="B52" s="116"/>
      <c r="C52" s="111">
        <v>9199</v>
      </c>
      <c r="D52" s="112">
        <v>24074</v>
      </c>
      <c r="E52" s="112">
        <v>2617</v>
      </c>
      <c r="F52" s="111">
        <v>120646</v>
      </c>
      <c r="G52" s="112">
        <v>399209.5</v>
      </c>
      <c r="H52" s="112">
        <v>3308.9</v>
      </c>
      <c r="I52" s="111">
        <v>64866</v>
      </c>
      <c r="J52" s="112">
        <v>292285.90000000002</v>
      </c>
      <c r="K52" s="112">
        <v>4506</v>
      </c>
    </row>
    <row r="54" spans="1:28" ht="19.5" customHeight="1">
      <c r="A54" s="101" t="s">
        <v>103</v>
      </c>
      <c r="B54" s="101" t="s">
        <v>104</v>
      </c>
      <c r="C54" s="104" t="s">
        <v>63</v>
      </c>
      <c r="D54" s="105"/>
      <c r="E54" s="105"/>
      <c r="F54" s="104" t="s">
        <v>65</v>
      </c>
      <c r="G54" s="105"/>
      <c r="H54" s="106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</row>
    <row r="55" spans="1:28" ht="12.75" customHeight="1">
      <c r="A55" s="103"/>
      <c r="B55" s="103"/>
      <c r="C55" s="101" t="s">
        <v>106</v>
      </c>
      <c r="D55" s="101" t="s">
        <v>107</v>
      </c>
      <c r="E55" s="101" t="s">
        <v>108</v>
      </c>
      <c r="F55" s="101" t="s">
        <v>106</v>
      </c>
      <c r="G55" s="101" t="s">
        <v>107</v>
      </c>
      <c r="H55" s="101" t="s">
        <v>108</v>
      </c>
    </row>
    <row r="56" spans="1:28" ht="48" customHeight="1">
      <c r="A56" s="102"/>
      <c r="B56" s="102"/>
      <c r="C56" s="102"/>
      <c r="D56" s="102"/>
      <c r="E56" s="102"/>
      <c r="F56" s="102"/>
      <c r="G56" s="102"/>
      <c r="H56" s="102"/>
    </row>
    <row r="57" spans="1:28" ht="11.25" customHeight="1">
      <c r="A57" s="110" t="s">
        <v>109</v>
      </c>
      <c r="B57" s="110" t="s">
        <v>110</v>
      </c>
      <c r="C57" s="111">
        <v>19952</v>
      </c>
      <c r="D57" s="112">
        <v>133579.70000000001</v>
      </c>
      <c r="E57" s="112">
        <v>6695.1</v>
      </c>
      <c r="F57" s="111">
        <v>4960</v>
      </c>
      <c r="G57" s="112">
        <v>76061.2</v>
      </c>
      <c r="H57" s="112">
        <v>15334.9</v>
      </c>
    </row>
    <row r="58" spans="1:28" ht="11.25" customHeight="1">
      <c r="A58" s="110" t="s">
        <v>111</v>
      </c>
      <c r="B58" s="110" t="s">
        <v>112</v>
      </c>
      <c r="C58" s="111">
        <v>2764</v>
      </c>
      <c r="D58" s="112">
        <v>17819.5</v>
      </c>
      <c r="E58" s="112">
        <v>6447</v>
      </c>
      <c r="F58" s="111">
        <v>321</v>
      </c>
      <c r="G58" s="112">
        <v>4496.8</v>
      </c>
      <c r="H58" s="112">
        <v>14008.6</v>
      </c>
    </row>
    <row r="59" spans="1:28" ht="11.25" customHeight="1">
      <c r="A59" s="110" t="s">
        <v>113</v>
      </c>
      <c r="B59" s="110" t="s">
        <v>114</v>
      </c>
      <c r="C59" s="111">
        <v>3352</v>
      </c>
      <c r="D59" s="112">
        <v>21390</v>
      </c>
      <c r="E59" s="112">
        <v>6381.3</v>
      </c>
      <c r="F59" s="111">
        <v>379</v>
      </c>
      <c r="G59" s="112">
        <v>5477.2</v>
      </c>
      <c r="H59" s="112">
        <v>14451.7</v>
      </c>
    </row>
    <row r="60" spans="1:28" ht="11.25" customHeight="1">
      <c r="A60" s="110" t="s">
        <v>115</v>
      </c>
      <c r="B60" s="110" t="s">
        <v>116</v>
      </c>
      <c r="C60" s="111">
        <v>3396</v>
      </c>
      <c r="D60" s="112">
        <v>21599.9</v>
      </c>
      <c r="E60" s="112">
        <v>6360.4</v>
      </c>
      <c r="F60" s="111">
        <v>321</v>
      </c>
      <c r="G60" s="112">
        <v>4657</v>
      </c>
      <c r="H60" s="112">
        <v>14507.7</v>
      </c>
    </row>
    <row r="61" spans="1:28" ht="11.25" customHeight="1">
      <c r="A61" s="110" t="s">
        <v>117</v>
      </c>
      <c r="B61" s="110" t="s">
        <v>118</v>
      </c>
      <c r="C61" s="111">
        <v>5804</v>
      </c>
      <c r="D61" s="112">
        <v>36995.4</v>
      </c>
      <c r="E61" s="112">
        <v>6374.1</v>
      </c>
      <c r="F61" s="111">
        <v>624</v>
      </c>
      <c r="G61" s="112">
        <v>8890.5</v>
      </c>
      <c r="H61" s="112">
        <v>14247.6</v>
      </c>
    </row>
    <row r="62" spans="1:28" ht="11.25" customHeight="1">
      <c r="A62" s="110" t="s">
        <v>119</v>
      </c>
      <c r="B62" s="110" t="s">
        <v>120</v>
      </c>
      <c r="C62" s="111">
        <v>3410</v>
      </c>
      <c r="D62" s="112">
        <v>22123.599999999999</v>
      </c>
      <c r="E62" s="112">
        <v>6487.8</v>
      </c>
      <c r="F62" s="111">
        <v>456</v>
      </c>
      <c r="G62" s="112">
        <v>6349.1</v>
      </c>
      <c r="H62" s="112">
        <v>13923.6</v>
      </c>
    </row>
    <row r="63" spans="1:28" ht="11.25" customHeight="1">
      <c r="A63" s="110" t="s">
        <v>121</v>
      </c>
      <c r="B63" s="110" t="s">
        <v>122</v>
      </c>
      <c r="C63" s="111">
        <v>5367</v>
      </c>
      <c r="D63" s="112">
        <v>34555.599999999999</v>
      </c>
      <c r="E63" s="112">
        <v>6438.5</v>
      </c>
      <c r="F63" s="111">
        <v>642</v>
      </c>
      <c r="G63" s="112">
        <v>8646.6</v>
      </c>
      <c r="H63" s="112">
        <v>13468.3</v>
      </c>
    </row>
    <row r="64" spans="1:28" ht="11.25" customHeight="1">
      <c r="A64" s="110" t="s">
        <v>123</v>
      </c>
      <c r="B64" s="110" t="s">
        <v>124</v>
      </c>
      <c r="C64" s="111">
        <v>8207</v>
      </c>
      <c r="D64" s="112">
        <v>53253.8</v>
      </c>
      <c r="E64" s="112">
        <v>6488.8</v>
      </c>
      <c r="F64" s="111">
        <v>1114</v>
      </c>
      <c r="G64" s="112">
        <v>16455.7</v>
      </c>
      <c r="H64" s="112">
        <v>14771.7</v>
      </c>
    </row>
    <row r="65" spans="1:8" ht="11.25" customHeight="1">
      <c r="A65" s="115" t="s">
        <v>125</v>
      </c>
      <c r="B65" s="116"/>
      <c r="C65" s="111">
        <v>52252</v>
      </c>
      <c r="D65" s="112">
        <v>341317.4</v>
      </c>
      <c r="E65" s="112">
        <v>6532.1</v>
      </c>
      <c r="F65" s="111">
        <v>8817</v>
      </c>
      <c r="G65" s="112">
        <v>131034.1</v>
      </c>
      <c r="H65" s="112">
        <v>14861.5</v>
      </c>
    </row>
  </sheetData>
  <mergeCells count="72">
    <mergeCell ref="F55:F56"/>
    <mergeCell ref="G55:G56"/>
    <mergeCell ref="H55:H56"/>
    <mergeCell ref="A65:B65"/>
    <mergeCell ref="J42:J43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H16:H17"/>
    <mergeCell ref="I16:I17"/>
    <mergeCell ref="J16:J17"/>
    <mergeCell ref="K16:K17"/>
    <mergeCell ref="A26:B26"/>
    <mergeCell ref="A28:A30"/>
    <mergeCell ref="B28:B30"/>
    <mergeCell ref="C28:E28"/>
    <mergeCell ref="F28:H28"/>
    <mergeCell ref="I28:K28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F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G35" sqref="G35"/>
    </sheetView>
  </sheetViews>
  <sheetFormatPr defaultColWidth="9.33203125" defaultRowHeight="11.25" customHeight="1"/>
  <cols>
    <col min="1" max="1" width="3.6640625" style="92" customWidth="1"/>
    <col min="2" max="2" width="33" style="92" customWidth="1"/>
    <col min="3" max="3" width="11" style="92" customWidth="1"/>
    <col min="4" max="4" width="14.1640625" style="92" customWidth="1"/>
    <col min="5" max="5" width="10.33203125" style="92" customWidth="1"/>
    <col min="6" max="6" width="11" style="92" customWidth="1"/>
    <col min="7" max="7" width="14.1640625" style="92" customWidth="1"/>
    <col min="8" max="8" width="10.33203125" style="92" customWidth="1"/>
    <col min="9" max="9" width="11" style="92" customWidth="1"/>
    <col min="10" max="10" width="14.1640625" style="90" customWidth="1"/>
    <col min="11" max="11" width="10.33203125" style="117" customWidth="1"/>
    <col min="12" max="12" width="9.1640625" style="91" customWidth="1"/>
    <col min="13" max="13" width="31.33203125" style="118" customWidth="1"/>
    <col min="14" max="16384" width="9.33203125" style="92"/>
  </cols>
  <sheetData>
    <row r="1" spans="1:11" ht="11.25" customHeight="1">
      <c r="A1" s="99" t="s">
        <v>126</v>
      </c>
      <c r="B1" s="99"/>
      <c r="C1" s="99"/>
      <c r="D1" s="99"/>
      <c r="E1" s="99"/>
      <c r="F1" s="99"/>
      <c r="G1" s="100"/>
    </row>
    <row r="2" spans="1:11" ht="23.25" customHeight="1">
      <c r="A2" s="101" t="s">
        <v>103</v>
      </c>
      <c r="B2" s="101" t="s">
        <v>104</v>
      </c>
      <c r="C2" s="104" t="s">
        <v>105</v>
      </c>
      <c r="D2" s="105"/>
      <c r="E2" s="106"/>
      <c r="F2" s="104" t="s">
        <v>127</v>
      </c>
      <c r="G2" s="105"/>
      <c r="H2" s="106"/>
      <c r="I2" s="104" t="s">
        <v>128</v>
      </c>
      <c r="J2" s="105"/>
      <c r="K2" s="106"/>
    </row>
    <row r="3" spans="1:11" ht="28.5" customHeight="1">
      <c r="A3" s="103"/>
      <c r="B3" s="103"/>
      <c r="C3" s="101" t="s">
        <v>106</v>
      </c>
      <c r="D3" s="101" t="s">
        <v>107</v>
      </c>
      <c r="E3" s="101" t="s">
        <v>108</v>
      </c>
      <c r="F3" s="101" t="s">
        <v>106</v>
      </c>
      <c r="G3" s="101" t="s">
        <v>107</v>
      </c>
      <c r="H3" s="101" t="s">
        <v>108</v>
      </c>
      <c r="I3" s="101" t="s">
        <v>106</v>
      </c>
      <c r="J3" s="101" t="s">
        <v>107</v>
      </c>
      <c r="K3" s="101" t="s">
        <v>108</v>
      </c>
    </row>
    <row r="4" spans="1:11" ht="21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</row>
    <row r="5" spans="1:11" ht="12.75" customHeight="1">
      <c r="A5" s="110" t="s">
        <v>109</v>
      </c>
      <c r="B5" s="110" t="s">
        <v>110</v>
      </c>
      <c r="C5" s="119">
        <v>73663</v>
      </c>
      <c r="D5" s="120">
        <v>389231.1</v>
      </c>
      <c r="E5" s="121">
        <v>5284</v>
      </c>
      <c r="F5" s="119">
        <v>57340</v>
      </c>
      <c r="G5" s="120">
        <v>312638</v>
      </c>
      <c r="H5" s="120">
        <v>5452.4</v>
      </c>
      <c r="I5" s="119">
        <v>11793</v>
      </c>
      <c r="J5" s="120">
        <v>49988.5</v>
      </c>
      <c r="K5" s="120">
        <v>4238.8</v>
      </c>
    </row>
    <row r="6" spans="1:11" ht="12.75" customHeight="1">
      <c r="A6" s="110" t="s">
        <v>111</v>
      </c>
      <c r="B6" s="110" t="s">
        <v>112</v>
      </c>
      <c r="C6" s="119">
        <v>14368</v>
      </c>
      <c r="D6" s="120">
        <v>63726.6</v>
      </c>
      <c r="E6" s="121">
        <v>4435.3</v>
      </c>
      <c r="F6" s="119">
        <v>11084</v>
      </c>
      <c r="G6" s="120">
        <v>51705.5</v>
      </c>
      <c r="H6" s="120">
        <v>4664.8999999999996</v>
      </c>
      <c r="I6" s="119">
        <v>2241</v>
      </c>
      <c r="J6" s="120">
        <v>8261.5</v>
      </c>
      <c r="K6" s="120">
        <v>3686.5</v>
      </c>
    </row>
    <row r="7" spans="1:11" ht="12.75" customHeight="1">
      <c r="A7" s="110" t="s">
        <v>113</v>
      </c>
      <c r="B7" s="110" t="s">
        <v>114</v>
      </c>
      <c r="C7" s="119">
        <v>20301</v>
      </c>
      <c r="D7" s="120">
        <v>87407</v>
      </c>
      <c r="E7" s="121">
        <v>4305.6000000000004</v>
      </c>
      <c r="F7" s="119">
        <v>15642</v>
      </c>
      <c r="G7" s="120">
        <v>70356.600000000006</v>
      </c>
      <c r="H7" s="120">
        <v>4497.8999999999996</v>
      </c>
      <c r="I7" s="119">
        <v>3325</v>
      </c>
      <c r="J7" s="120">
        <v>12279.4</v>
      </c>
      <c r="K7" s="120">
        <v>3693.1</v>
      </c>
    </row>
    <row r="8" spans="1:11" ht="12.75" customHeight="1">
      <c r="A8" s="110" t="s">
        <v>115</v>
      </c>
      <c r="B8" s="110" t="s">
        <v>116</v>
      </c>
      <c r="C8" s="119">
        <v>19361</v>
      </c>
      <c r="D8" s="120">
        <v>83508</v>
      </c>
      <c r="E8" s="121">
        <v>4313.2</v>
      </c>
      <c r="F8" s="119">
        <v>14206</v>
      </c>
      <c r="G8" s="120">
        <v>64936.800000000003</v>
      </c>
      <c r="H8" s="120">
        <v>4571.1000000000004</v>
      </c>
      <c r="I8" s="119">
        <v>3767</v>
      </c>
      <c r="J8" s="120">
        <v>13677.7</v>
      </c>
      <c r="K8" s="120">
        <v>3630.9</v>
      </c>
    </row>
    <row r="9" spans="1:11" ht="12.75" customHeight="1">
      <c r="A9" s="110" t="s">
        <v>117</v>
      </c>
      <c r="B9" s="110" t="s">
        <v>118</v>
      </c>
      <c r="C9" s="119">
        <v>31258</v>
      </c>
      <c r="D9" s="120">
        <v>137307.5</v>
      </c>
      <c r="E9" s="121">
        <v>4392.7</v>
      </c>
      <c r="F9" s="119">
        <v>23399</v>
      </c>
      <c r="G9" s="120">
        <v>107868.8</v>
      </c>
      <c r="H9" s="120">
        <v>4610</v>
      </c>
      <c r="I9" s="119">
        <v>5698</v>
      </c>
      <c r="J9" s="120">
        <v>21404.2</v>
      </c>
      <c r="K9" s="120">
        <v>3756.4</v>
      </c>
    </row>
    <row r="10" spans="1:11" ht="12.75" customHeight="1">
      <c r="A10" s="110" t="s">
        <v>119</v>
      </c>
      <c r="B10" s="110" t="s">
        <v>120</v>
      </c>
      <c r="C10" s="119">
        <v>22110</v>
      </c>
      <c r="D10" s="120">
        <v>95332.5</v>
      </c>
      <c r="E10" s="121">
        <v>4311.5</v>
      </c>
      <c r="F10" s="119">
        <v>17207</v>
      </c>
      <c r="G10" s="120">
        <v>77273.899999999994</v>
      </c>
      <c r="H10" s="120">
        <v>4490.8</v>
      </c>
      <c r="I10" s="119">
        <v>3236</v>
      </c>
      <c r="J10" s="120">
        <v>12156.7</v>
      </c>
      <c r="K10" s="120">
        <v>3756.7</v>
      </c>
    </row>
    <row r="11" spans="1:11" ht="12.75" customHeight="1">
      <c r="A11" s="110" t="s">
        <v>121</v>
      </c>
      <c r="B11" s="110" t="s">
        <v>122</v>
      </c>
      <c r="C11" s="119">
        <v>30329</v>
      </c>
      <c r="D11" s="120">
        <v>131956.70000000001</v>
      </c>
      <c r="E11" s="121">
        <v>4350.8</v>
      </c>
      <c r="F11" s="119">
        <v>22919</v>
      </c>
      <c r="G11" s="120">
        <v>104741.1</v>
      </c>
      <c r="H11" s="120">
        <v>4570.1000000000004</v>
      </c>
      <c r="I11" s="119">
        <v>5369</v>
      </c>
      <c r="J11" s="120">
        <v>20151.2</v>
      </c>
      <c r="K11" s="120">
        <v>3753.3</v>
      </c>
    </row>
    <row r="12" spans="1:11" ht="12.75" customHeight="1">
      <c r="A12" s="110" t="s">
        <v>123</v>
      </c>
      <c r="B12" s="110" t="s">
        <v>124</v>
      </c>
      <c r="C12" s="119">
        <v>46046</v>
      </c>
      <c r="D12" s="120">
        <v>201892.7</v>
      </c>
      <c r="E12" s="121">
        <v>4384.6000000000004</v>
      </c>
      <c r="F12" s="119">
        <v>34797</v>
      </c>
      <c r="G12" s="120">
        <v>156709.70000000001</v>
      </c>
      <c r="H12" s="120">
        <v>4503.5</v>
      </c>
      <c r="I12" s="119">
        <v>8103</v>
      </c>
      <c r="J12" s="120">
        <v>33287.800000000003</v>
      </c>
      <c r="K12" s="120">
        <v>4108.1000000000004</v>
      </c>
    </row>
    <row r="13" spans="1:11" ht="11.25" customHeight="1">
      <c r="A13" s="115" t="s">
        <v>125</v>
      </c>
      <c r="B13" s="116"/>
      <c r="C13" s="119">
        <v>257436</v>
      </c>
      <c r="D13" s="120">
        <v>1190362.1000000001</v>
      </c>
      <c r="E13" s="121">
        <v>4623.8999999999996</v>
      </c>
      <c r="F13" s="119">
        <v>196594</v>
      </c>
      <c r="G13" s="120">
        <v>946230.3</v>
      </c>
      <c r="H13" s="120">
        <v>4813.1000000000004</v>
      </c>
      <c r="I13" s="119">
        <v>43532</v>
      </c>
      <c r="J13" s="120">
        <v>171207</v>
      </c>
      <c r="K13" s="120">
        <v>3932.9</v>
      </c>
    </row>
    <row r="15" spans="1:11" ht="24" customHeight="1">
      <c r="A15" s="101" t="s">
        <v>103</v>
      </c>
      <c r="B15" s="101" t="s">
        <v>104</v>
      </c>
      <c r="C15" s="104" t="s">
        <v>129</v>
      </c>
      <c r="D15" s="105"/>
      <c r="E15" s="106"/>
      <c r="F15" s="104" t="s">
        <v>130</v>
      </c>
      <c r="G15" s="105"/>
      <c r="H15" s="106"/>
      <c r="I15" s="104" t="s">
        <v>131</v>
      </c>
      <c r="J15" s="105"/>
      <c r="K15" s="106"/>
    </row>
    <row r="16" spans="1:11" ht="12.75" customHeight="1">
      <c r="A16" s="103"/>
      <c r="B16" s="103"/>
      <c r="C16" s="101" t="s">
        <v>106</v>
      </c>
      <c r="D16" s="101" t="s">
        <v>107</v>
      </c>
      <c r="E16" s="101" t="s">
        <v>108</v>
      </c>
      <c r="F16" s="101" t="s">
        <v>106</v>
      </c>
      <c r="G16" s="101" t="s">
        <v>107</v>
      </c>
      <c r="H16" s="101" t="s">
        <v>108</v>
      </c>
      <c r="I16" s="101" t="s">
        <v>106</v>
      </c>
      <c r="J16" s="101" t="s">
        <v>107</v>
      </c>
      <c r="K16" s="101" t="s">
        <v>108</v>
      </c>
    </row>
    <row r="17" spans="1:13" ht="43.5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1:13" ht="11.25" customHeight="1">
      <c r="A18" s="110" t="s">
        <v>109</v>
      </c>
      <c r="B18" s="110" t="s">
        <v>110</v>
      </c>
      <c r="C18" s="119">
        <v>2803</v>
      </c>
      <c r="D18" s="120">
        <v>11216.9</v>
      </c>
      <c r="E18" s="120">
        <v>4001.8</v>
      </c>
      <c r="F18" s="119">
        <v>1428</v>
      </c>
      <c r="G18" s="120">
        <v>8451.4</v>
      </c>
      <c r="H18" s="120">
        <v>5918.3</v>
      </c>
      <c r="I18" s="119">
        <v>250</v>
      </c>
      <c r="J18" s="120">
        <v>718</v>
      </c>
      <c r="K18" s="120">
        <v>2872.1</v>
      </c>
    </row>
    <row r="19" spans="1:13" ht="11.25" customHeight="1">
      <c r="A19" s="110" t="s">
        <v>111</v>
      </c>
      <c r="B19" s="110" t="s">
        <v>112</v>
      </c>
      <c r="C19" s="119">
        <v>693</v>
      </c>
      <c r="D19" s="120">
        <v>2325.8000000000002</v>
      </c>
      <c r="E19" s="120">
        <v>3356.1</v>
      </c>
      <c r="F19" s="119">
        <v>262</v>
      </c>
      <c r="G19" s="120">
        <v>1031.7</v>
      </c>
      <c r="H19" s="120">
        <v>3937.7</v>
      </c>
      <c r="I19" s="119">
        <v>85</v>
      </c>
      <c r="J19" s="120">
        <v>253.4</v>
      </c>
      <c r="K19" s="120">
        <v>2981.7</v>
      </c>
    </row>
    <row r="20" spans="1:13" ht="11.25" customHeight="1">
      <c r="A20" s="110" t="s">
        <v>113</v>
      </c>
      <c r="B20" s="110" t="s">
        <v>114</v>
      </c>
      <c r="C20" s="119">
        <v>837</v>
      </c>
      <c r="D20" s="120">
        <v>2717.7</v>
      </c>
      <c r="E20" s="120">
        <v>3247</v>
      </c>
      <c r="F20" s="119">
        <v>398</v>
      </c>
      <c r="G20" s="120">
        <v>1586.6</v>
      </c>
      <c r="H20" s="120">
        <v>3986.4</v>
      </c>
      <c r="I20" s="119">
        <v>96</v>
      </c>
      <c r="J20" s="120">
        <v>286.2</v>
      </c>
      <c r="K20" s="120">
        <v>2981.5</v>
      </c>
    </row>
    <row r="21" spans="1:13" ht="11.25" customHeight="1">
      <c r="A21" s="110" t="s">
        <v>115</v>
      </c>
      <c r="B21" s="110" t="s">
        <v>116</v>
      </c>
      <c r="C21" s="119">
        <v>919</v>
      </c>
      <c r="D21" s="120">
        <v>2865.2</v>
      </c>
      <c r="E21" s="120">
        <v>3117.8</v>
      </c>
      <c r="F21" s="119">
        <v>366</v>
      </c>
      <c r="G21" s="120">
        <v>1513.2</v>
      </c>
      <c r="H21" s="120">
        <v>4134.5</v>
      </c>
      <c r="I21" s="119">
        <v>100</v>
      </c>
      <c r="J21" s="120">
        <v>312.89999999999998</v>
      </c>
      <c r="K21" s="120">
        <v>3128.9</v>
      </c>
    </row>
    <row r="22" spans="1:13" ht="11.25" customHeight="1">
      <c r="A22" s="110" t="s">
        <v>117</v>
      </c>
      <c r="B22" s="110" t="s">
        <v>118</v>
      </c>
      <c r="C22" s="119">
        <v>1393</v>
      </c>
      <c r="D22" s="120">
        <v>4735.8999999999996</v>
      </c>
      <c r="E22" s="120">
        <v>3399.8</v>
      </c>
      <c r="F22" s="119">
        <v>655</v>
      </c>
      <c r="G22" s="120">
        <v>2669.6</v>
      </c>
      <c r="H22" s="120">
        <v>4075.7</v>
      </c>
      <c r="I22" s="119">
        <v>107</v>
      </c>
      <c r="J22" s="120">
        <v>315.60000000000002</v>
      </c>
      <c r="K22" s="120">
        <v>2949.5</v>
      </c>
    </row>
    <row r="23" spans="1:13" ht="11.25" customHeight="1">
      <c r="A23" s="110" t="s">
        <v>119</v>
      </c>
      <c r="B23" s="110" t="s">
        <v>120</v>
      </c>
      <c r="C23" s="119">
        <v>1110</v>
      </c>
      <c r="D23" s="120">
        <v>3602</v>
      </c>
      <c r="E23" s="120">
        <v>3245</v>
      </c>
      <c r="F23" s="119">
        <v>417</v>
      </c>
      <c r="G23" s="120">
        <v>1647.5</v>
      </c>
      <c r="H23" s="120">
        <v>3950.8</v>
      </c>
      <c r="I23" s="119">
        <v>138</v>
      </c>
      <c r="J23" s="120">
        <v>418.7</v>
      </c>
      <c r="K23" s="120">
        <v>3033.8</v>
      </c>
    </row>
    <row r="24" spans="1:13" ht="11.25" customHeight="1">
      <c r="A24" s="110" t="s">
        <v>121</v>
      </c>
      <c r="B24" s="110" t="s">
        <v>122</v>
      </c>
      <c r="C24" s="119">
        <v>1249</v>
      </c>
      <c r="D24" s="120">
        <v>4156.8</v>
      </c>
      <c r="E24" s="120">
        <v>3328.1</v>
      </c>
      <c r="F24" s="119">
        <v>578</v>
      </c>
      <c r="G24" s="120">
        <v>2259.3000000000002</v>
      </c>
      <c r="H24" s="120">
        <v>3908.8</v>
      </c>
      <c r="I24" s="119">
        <v>214</v>
      </c>
      <c r="J24" s="120">
        <v>648.4</v>
      </c>
      <c r="K24" s="120">
        <v>3029.7</v>
      </c>
    </row>
    <row r="25" spans="1:13" ht="11.25" customHeight="1">
      <c r="A25" s="110" t="s">
        <v>123</v>
      </c>
      <c r="B25" s="110" t="s">
        <v>124</v>
      </c>
      <c r="C25" s="119">
        <v>2053</v>
      </c>
      <c r="D25" s="120">
        <v>7104.9</v>
      </c>
      <c r="E25" s="120">
        <v>3460.7</v>
      </c>
      <c r="F25" s="119">
        <v>807</v>
      </c>
      <c r="G25" s="120">
        <v>3350.8</v>
      </c>
      <c r="H25" s="120">
        <v>4152.2</v>
      </c>
      <c r="I25" s="119">
        <v>279</v>
      </c>
      <c r="J25" s="120">
        <v>836.2</v>
      </c>
      <c r="K25" s="120">
        <v>2997.1</v>
      </c>
    </row>
    <row r="26" spans="1:13" ht="11.25" customHeight="1">
      <c r="A26" s="115" t="s">
        <v>125</v>
      </c>
      <c r="B26" s="116"/>
      <c r="C26" s="119">
        <v>11057</v>
      </c>
      <c r="D26" s="120">
        <v>38725.199999999997</v>
      </c>
      <c r="E26" s="120">
        <v>3502.3</v>
      </c>
      <c r="F26" s="119">
        <v>4911</v>
      </c>
      <c r="G26" s="120">
        <v>22510.1</v>
      </c>
      <c r="H26" s="120">
        <v>4583.6000000000004</v>
      </c>
      <c r="I26" s="119">
        <v>1269</v>
      </c>
      <c r="J26" s="120">
        <v>3789.4</v>
      </c>
      <c r="K26" s="120">
        <v>2986.1</v>
      </c>
    </row>
    <row r="28" spans="1:13" ht="21" customHeight="1">
      <c r="A28" s="101" t="s">
        <v>103</v>
      </c>
      <c r="B28" s="101" t="s">
        <v>104</v>
      </c>
      <c r="C28" s="104" t="s">
        <v>132</v>
      </c>
      <c r="D28" s="105"/>
      <c r="E28" s="106"/>
      <c r="F28" s="107"/>
      <c r="G28" s="107"/>
      <c r="H28" s="107"/>
      <c r="I28" s="90"/>
      <c r="J28" s="117"/>
      <c r="K28" s="91"/>
      <c r="L28" s="92"/>
      <c r="M28" s="92"/>
    </row>
    <row r="29" spans="1:13" ht="11.25" customHeight="1">
      <c r="A29" s="103"/>
      <c r="B29" s="103"/>
      <c r="C29" s="101" t="s">
        <v>106</v>
      </c>
      <c r="D29" s="101" t="s">
        <v>107</v>
      </c>
      <c r="E29" s="101" t="s">
        <v>108</v>
      </c>
      <c r="I29" s="90"/>
      <c r="J29" s="117"/>
      <c r="K29" s="91"/>
      <c r="L29" s="92"/>
      <c r="M29" s="92"/>
    </row>
    <row r="30" spans="1:13" ht="41.25" customHeight="1">
      <c r="A30" s="102"/>
      <c r="B30" s="102"/>
      <c r="C30" s="102"/>
      <c r="D30" s="102"/>
      <c r="E30" s="102"/>
      <c r="I30" s="90"/>
      <c r="J30" s="117"/>
      <c r="K30" s="91"/>
      <c r="L30" s="118"/>
      <c r="M30" s="92"/>
    </row>
    <row r="31" spans="1:13" ht="11.25" customHeight="1">
      <c r="A31" s="110" t="s">
        <v>109</v>
      </c>
      <c r="B31" s="110" t="s">
        <v>110</v>
      </c>
      <c r="C31" s="119">
        <v>48</v>
      </c>
      <c r="D31" s="120">
        <v>6218.3</v>
      </c>
      <c r="E31" s="120">
        <v>129548.3</v>
      </c>
      <c r="I31" s="90"/>
      <c r="J31" s="117"/>
      <c r="K31" s="91"/>
      <c r="L31" s="118"/>
      <c r="M31" s="92"/>
    </row>
    <row r="32" spans="1:13" ht="11.25" customHeight="1">
      <c r="A32" s="110" t="s">
        <v>111</v>
      </c>
      <c r="B32" s="110" t="s">
        <v>112</v>
      </c>
      <c r="C32" s="119">
        <v>3</v>
      </c>
      <c r="D32" s="120">
        <v>148.69999999999999</v>
      </c>
      <c r="E32" s="120">
        <v>49557.4</v>
      </c>
      <c r="I32" s="90"/>
      <c r="J32" s="117"/>
      <c r="K32" s="91"/>
      <c r="L32" s="118"/>
      <c r="M32" s="92"/>
    </row>
    <row r="33" spans="1:13" ht="11.25" customHeight="1">
      <c r="A33" s="110" t="s">
        <v>113</v>
      </c>
      <c r="B33" s="110" t="s">
        <v>114</v>
      </c>
      <c r="C33" s="119">
        <v>3</v>
      </c>
      <c r="D33" s="120">
        <v>180.5</v>
      </c>
      <c r="E33" s="120">
        <v>60159.199999999997</v>
      </c>
      <c r="I33" s="90"/>
      <c r="J33" s="117"/>
      <c r="K33" s="91"/>
      <c r="L33" s="118"/>
      <c r="M33" s="92"/>
    </row>
    <row r="34" spans="1:13" ht="11.25" customHeight="1">
      <c r="A34" s="110" t="s">
        <v>115</v>
      </c>
      <c r="B34" s="110" t="s">
        <v>116</v>
      </c>
      <c r="C34" s="119">
        <v>3</v>
      </c>
      <c r="D34" s="120">
        <v>202.2</v>
      </c>
      <c r="E34" s="120">
        <v>67390.100000000006</v>
      </c>
      <c r="I34" s="90"/>
      <c r="J34" s="117"/>
      <c r="K34" s="91"/>
      <c r="L34" s="118"/>
      <c r="M34" s="92"/>
    </row>
    <row r="35" spans="1:13" ht="11.25" customHeight="1">
      <c r="A35" s="110" t="s">
        <v>117</v>
      </c>
      <c r="B35" s="110" t="s">
        <v>118</v>
      </c>
      <c r="C35" s="119">
        <v>6</v>
      </c>
      <c r="D35" s="120">
        <v>313.39999999999998</v>
      </c>
      <c r="E35" s="120">
        <v>52234.7</v>
      </c>
      <c r="I35" s="90"/>
      <c r="J35" s="117"/>
      <c r="K35" s="91"/>
      <c r="L35" s="118"/>
      <c r="M35" s="92"/>
    </row>
    <row r="36" spans="1:13" ht="11.25" customHeight="1">
      <c r="A36" s="110" t="s">
        <v>119</v>
      </c>
      <c r="B36" s="110" t="s">
        <v>120</v>
      </c>
      <c r="C36" s="119">
        <v>3</v>
      </c>
      <c r="D36" s="120">
        <v>233.9</v>
      </c>
      <c r="E36" s="120">
        <v>77966.7</v>
      </c>
      <c r="I36" s="90"/>
      <c r="J36" s="117"/>
      <c r="K36" s="91"/>
      <c r="L36" s="118"/>
      <c r="M36" s="92"/>
    </row>
    <row r="37" spans="1:13" ht="11.25" customHeight="1">
      <c r="A37" s="110" t="s">
        <v>121</v>
      </c>
      <c r="B37" s="110" t="s">
        <v>122</v>
      </c>
      <c r="C37" s="119">
        <v>0</v>
      </c>
      <c r="D37" s="120">
        <v>0</v>
      </c>
      <c r="E37" s="120">
        <v>0</v>
      </c>
      <c r="I37" s="90"/>
      <c r="J37" s="117"/>
      <c r="K37" s="91"/>
      <c r="L37" s="118"/>
      <c r="M37" s="92"/>
    </row>
    <row r="38" spans="1:13" ht="11.25" customHeight="1">
      <c r="A38" s="110" t="s">
        <v>123</v>
      </c>
      <c r="B38" s="110" t="s">
        <v>124</v>
      </c>
      <c r="C38" s="119">
        <v>7</v>
      </c>
      <c r="D38" s="120">
        <v>603.29999999999995</v>
      </c>
      <c r="E38" s="120">
        <v>86179.4</v>
      </c>
      <c r="I38" s="90"/>
      <c r="J38" s="117"/>
      <c r="K38" s="91"/>
      <c r="L38" s="118"/>
      <c r="M38" s="92"/>
    </row>
    <row r="39" spans="1:13" ht="11.25" customHeight="1">
      <c r="A39" s="115" t="s">
        <v>125</v>
      </c>
      <c r="B39" s="116"/>
      <c r="C39" s="119">
        <v>73</v>
      </c>
      <c r="D39" s="120">
        <v>7900.2</v>
      </c>
      <c r="E39" s="120">
        <v>108222</v>
      </c>
    </row>
  </sheetData>
  <mergeCells count="38">
    <mergeCell ref="E29:E30"/>
    <mergeCell ref="A39:B39"/>
    <mergeCell ref="H16:H17"/>
    <mergeCell ref="I16:I17"/>
    <mergeCell ref="J16:J17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F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O32"/>
  <sheetViews>
    <sheetView tabSelected="1" workbookViewId="0">
      <selection activeCell="D14" sqref="D14"/>
    </sheetView>
  </sheetViews>
  <sheetFormatPr defaultColWidth="9.33203125" defaultRowHeight="12.75"/>
  <cols>
    <col min="1" max="1" width="4" style="122" customWidth="1"/>
    <col min="2" max="2" width="33" style="122" customWidth="1"/>
    <col min="3" max="3" width="11" style="122" customWidth="1"/>
    <col min="4" max="4" width="14.1640625" style="122" customWidth="1"/>
    <col min="5" max="5" width="10.33203125" style="122" customWidth="1"/>
    <col min="6" max="6" width="11" style="122" customWidth="1"/>
    <col min="7" max="7" width="14.1640625" style="122" customWidth="1"/>
    <col min="8" max="8" width="10.33203125" style="122" customWidth="1"/>
    <col min="9" max="9" width="11" style="122" customWidth="1"/>
    <col min="10" max="10" width="14.1640625" style="122" customWidth="1"/>
    <col min="11" max="11" width="10.33203125" style="122" customWidth="1"/>
    <col min="12" max="12" width="9.33203125" style="122" hidden="1" customWidth="1"/>
    <col min="13" max="13" width="9.33203125" style="123" hidden="1" customWidth="1"/>
    <col min="14" max="14" width="9.33203125" style="122" hidden="1" customWidth="1"/>
    <col min="15" max="15" width="9.33203125" style="123" hidden="1" customWidth="1"/>
    <col min="16" max="16" width="9.33203125" style="122"/>
    <col min="17" max="17" width="13.1640625" style="122" customWidth="1"/>
    <col min="18" max="16384" width="9.33203125" style="122"/>
  </cols>
  <sheetData>
    <row r="1" spans="1:11">
      <c r="A1" s="99" t="s">
        <v>133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1" ht="23.25" customHeight="1">
      <c r="A2" s="101" t="s">
        <v>103</v>
      </c>
      <c r="B2" s="101" t="s">
        <v>104</v>
      </c>
      <c r="C2" s="104" t="s">
        <v>105</v>
      </c>
      <c r="D2" s="105"/>
      <c r="E2" s="105"/>
      <c r="F2" s="104" t="s">
        <v>134</v>
      </c>
      <c r="G2" s="105"/>
      <c r="H2" s="106"/>
      <c r="I2" s="104" t="s">
        <v>135</v>
      </c>
      <c r="J2" s="105"/>
      <c r="K2" s="106"/>
    </row>
    <row r="3" spans="1:11" ht="28.5" customHeight="1">
      <c r="A3" s="103"/>
      <c r="B3" s="103"/>
      <c r="C3" s="101" t="s">
        <v>106</v>
      </c>
      <c r="D3" s="101" t="s">
        <v>107</v>
      </c>
      <c r="E3" s="101" t="s">
        <v>108</v>
      </c>
      <c r="F3" s="101" t="s">
        <v>106</v>
      </c>
      <c r="G3" s="101" t="s">
        <v>107</v>
      </c>
      <c r="H3" s="101" t="s">
        <v>108</v>
      </c>
      <c r="I3" s="101" t="s">
        <v>106</v>
      </c>
      <c r="J3" s="101" t="s">
        <v>107</v>
      </c>
      <c r="K3" s="101" t="s">
        <v>108</v>
      </c>
    </row>
    <row r="4" spans="1:11" ht="21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</row>
    <row r="5" spans="1:11">
      <c r="A5" s="110" t="s">
        <v>109</v>
      </c>
      <c r="B5" s="110" t="s">
        <v>110</v>
      </c>
      <c r="C5" s="119">
        <v>73662</v>
      </c>
      <c r="D5" s="124">
        <v>389231.1</v>
      </c>
      <c r="E5" s="124">
        <v>5284</v>
      </c>
      <c r="F5" s="119">
        <v>399</v>
      </c>
      <c r="G5" s="124">
        <v>647.20000000000005</v>
      </c>
      <c r="H5" s="124">
        <v>1622</v>
      </c>
      <c r="I5" s="119">
        <v>2720</v>
      </c>
      <c r="J5" s="124">
        <v>7058.4</v>
      </c>
      <c r="K5" s="124">
        <v>2595</v>
      </c>
    </row>
    <row r="6" spans="1:11">
      <c r="A6" s="110" t="s">
        <v>111</v>
      </c>
      <c r="B6" s="110" t="s">
        <v>112</v>
      </c>
      <c r="C6" s="119">
        <v>14368</v>
      </c>
      <c r="D6" s="124">
        <v>63726.6</v>
      </c>
      <c r="E6" s="124">
        <v>4435.3</v>
      </c>
      <c r="F6" s="119">
        <v>129</v>
      </c>
      <c r="G6" s="124">
        <v>204.4</v>
      </c>
      <c r="H6" s="124">
        <v>1584.4</v>
      </c>
      <c r="I6" s="119">
        <v>275</v>
      </c>
      <c r="J6" s="124">
        <v>713.6</v>
      </c>
      <c r="K6" s="124">
        <v>2595</v>
      </c>
    </row>
    <row r="7" spans="1:11">
      <c r="A7" s="110" t="s">
        <v>113</v>
      </c>
      <c r="B7" s="110" t="s">
        <v>114</v>
      </c>
      <c r="C7" s="119">
        <v>20301</v>
      </c>
      <c r="D7" s="124">
        <v>87407</v>
      </c>
      <c r="E7" s="124">
        <v>4305.6000000000004</v>
      </c>
      <c r="F7" s="119">
        <v>135</v>
      </c>
      <c r="G7" s="124">
        <v>199.5</v>
      </c>
      <c r="H7" s="124">
        <v>1477.6</v>
      </c>
      <c r="I7" s="119">
        <v>592</v>
      </c>
      <c r="J7" s="124">
        <v>1536.2</v>
      </c>
      <c r="K7" s="124">
        <v>2595</v>
      </c>
    </row>
    <row r="8" spans="1:11">
      <c r="A8" s="110" t="s">
        <v>115</v>
      </c>
      <c r="B8" s="110" t="s">
        <v>116</v>
      </c>
      <c r="C8" s="119">
        <v>19361</v>
      </c>
      <c r="D8" s="124">
        <v>83508</v>
      </c>
      <c r="E8" s="124">
        <v>4313.2</v>
      </c>
      <c r="F8" s="119">
        <v>197</v>
      </c>
      <c r="G8" s="124">
        <v>296</v>
      </c>
      <c r="H8" s="124">
        <v>1502.6</v>
      </c>
      <c r="I8" s="119">
        <v>530</v>
      </c>
      <c r="J8" s="124">
        <v>1375.4</v>
      </c>
      <c r="K8" s="124">
        <v>2595</v>
      </c>
    </row>
    <row r="9" spans="1:11">
      <c r="A9" s="110" t="s">
        <v>117</v>
      </c>
      <c r="B9" s="110" t="s">
        <v>118</v>
      </c>
      <c r="C9" s="119">
        <v>31258</v>
      </c>
      <c r="D9" s="124">
        <v>137307.5</v>
      </c>
      <c r="E9" s="124">
        <v>4392.7</v>
      </c>
      <c r="F9" s="119">
        <v>274</v>
      </c>
      <c r="G9" s="124">
        <v>410.5</v>
      </c>
      <c r="H9" s="124">
        <v>1498.1</v>
      </c>
      <c r="I9" s="119">
        <v>909</v>
      </c>
      <c r="J9" s="124">
        <v>2358.9</v>
      </c>
      <c r="K9" s="124">
        <v>2595</v>
      </c>
    </row>
    <row r="10" spans="1:11">
      <c r="A10" s="110" t="s">
        <v>119</v>
      </c>
      <c r="B10" s="110" t="s">
        <v>120</v>
      </c>
      <c r="C10" s="119">
        <v>22110</v>
      </c>
      <c r="D10" s="124">
        <v>95332.5</v>
      </c>
      <c r="E10" s="124">
        <v>4311.5</v>
      </c>
      <c r="F10" s="119">
        <v>264</v>
      </c>
      <c r="G10" s="124">
        <v>397.2</v>
      </c>
      <c r="H10" s="124">
        <v>1504.5</v>
      </c>
      <c r="I10" s="119">
        <v>491</v>
      </c>
      <c r="J10" s="124">
        <v>1274.0999999999999</v>
      </c>
      <c r="K10" s="124">
        <v>2595</v>
      </c>
    </row>
    <row r="11" spans="1:11">
      <c r="A11" s="110" t="s">
        <v>121</v>
      </c>
      <c r="B11" s="110" t="s">
        <v>122</v>
      </c>
      <c r="C11" s="119">
        <v>30329</v>
      </c>
      <c r="D11" s="124">
        <v>131956.70000000001</v>
      </c>
      <c r="E11" s="124">
        <v>4350.8</v>
      </c>
      <c r="F11" s="119">
        <v>190</v>
      </c>
      <c r="G11" s="124">
        <v>307.8</v>
      </c>
      <c r="H11" s="124">
        <v>1619.9</v>
      </c>
      <c r="I11" s="119">
        <v>896</v>
      </c>
      <c r="J11" s="124">
        <v>2325.1</v>
      </c>
      <c r="K11" s="124">
        <v>2595</v>
      </c>
    </row>
    <row r="12" spans="1:11">
      <c r="A12" s="110" t="s">
        <v>123</v>
      </c>
      <c r="B12" s="110" t="s">
        <v>124</v>
      </c>
      <c r="C12" s="119">
        <v>46046</v>
      </c>
      <c r="D12" s="124">
        <v>201892.7</v>
      </c>
      <c r="E12" s="124">
        <v>4384.6000000000004</v>
      </c>
      <c r="F12" s="119">
        <v>253</v>
      </c>
      <c r="G12" s="124">
        <v>399.4</v>
      </c>
      <c r="H12" s="124">
        <v>1578.7</v>
      </c>
      <c r="I12" s="119">
        <v>1416</v>
      </c>
      <c r="J12" s="124">
        <v>3674.5</v>
      </c>
      <c r="K12" s="124">
        <v>2595</v>
      </c>
    </row>
    <row r="13" spans="1:11">
      <c r="A13" s="115" t="s">
        <v>125</v>
      </c>
      <c r="B13" s="116"/>
      <c r="C13" s="119">
        <v>257436</v>
      </c>
      <c r="D13" s="124">
        <v>1190362.1000000001</v>
      </c>
      <c r="E13" s="124">
        <v>4623.8999999999996</v>
      </c>
      <c r="F13" s="119">
        <v>1842</v>
      </c>
      <c r="G13" s="124">
        <v>2863.7</v>
      </c>
      <c r="H13" s="124">
        <v>1554.7</v>
      </c>
      <c r="I13" s="119">
        <v>7829</v>
      </c>
      <c r="J13" s="124">
        <v>20316.3</v>
      </c>
      <c r="K13" s="124">
        <v>2595</v>
      </c>
    </row>
    <row r="14" spans="1:11">
      <c r="A14" s="92"/>
      <c r="B14" s="92"/>
      <c r="C14" s="92"/>
      <c r="D14" s="92"/>
      <c r="E14" s="92"/>
      <c r="F14" s="92"/>
      <c r="G14" s="92"/>
      <c r="H14" s="92"/>
      <c r="I14" s="92"/>
      <c r="J14" s="92"/>
      <c r="K14" s="92"/>
    </row>
    <row r="15" spans="1:11" ht="22.5" customHeight="1">
      <c r="A15" s="101" t="s">
        <v>103</v>
      </c>
      <c r="B15" s="101" t="s">
        <v>104</v>
      </c>
      <c r="C15" s="104" t="s">
        <v>136</v>
      </c>
      <c r="D15" s="105"/>
      <c r="E15" s="106"/>
      <c r="F15" s="104" t="s">
        <v>137</v>
      </c>
      <c r="G15" s="105"/>
      <c r="H15" s="106"/>
      <c r="I15" s="104" t="s">
        <v>87</v>
      </c>
      <c r="J15" s="105"/>
      <c r="K15" s="106"/>
    </row>
    <row r="16" spans="1:11" ht="12.75" customHeight="1">
      <c r="A16" s="103"/>
      <c r="B16" s="103"/>
      <c r="C16" s="101" t="s">
        <v>106</v>
      </c>
      <c r="D16" s="101" t="s">
        <v>107</v>
      </c>
      <c r="E16" s="101" t="s">
        <v>108</v>
      </c>
      <c r="F16" s="101" t="s">
        <v>106</v>
      </c>
      <c r="G16" s="101" t="s">
        <v>107</v>
      </c>
      <c r="H16" s="101" t="s">
        <v>108</v>
      </c>
      <c r="I16" s="101" t="s">
        <v>106</v>
      </c>
      <c r="J16" s="101" t="s">
        <v>107</v>
      </c>
      <c r="K16" s="101" t="s">
        <v>108</v>
      </c>
    </row>
    <row r="17" spans="1:11" ht="39.75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1:11">
      <c r="A18" s="110" t="s">
        <v>109</v>
      </c>
      <c r="B18" s="110" t="s">
        <v>110</v>
      </c>
      <c r="C18" s="119">
        <v>70543</v>
      </c>
      <c r="D18" s="124">
        <v>381525.6</v>
      </c>
      <c r="E18" s="124">
        <v>5408.4</v>
      </c>
      <c r="F18" s="119">
        <v>24262</v>
      </c>
      <c r="G18" s="124">
        <v>135162.70000000001</v>
      </c>
      <c r="H18" s="124">
        <v>5571</v>
      </c>
      <c r="I18" s="119">
        <v>0</v>
      </c>
      <c r="J18" s="124">
        <v>0</v>
      </c>
      <c r="K18" s="124">
        <v>0</v>
      </c>
    </row>
    <row r="19" spans="1:11">
      <c r="A19" s="110" t="s">
        <v>111</v>
      </c>
      <c r="B19" s="110" t="s">
        <v>112</v>
      </c>
      <c r="C19" s="119">
        <v>13964</v>
      </c>
      <c r="D19" s="124">
        <v>62808.6</v>
      </c>
      <c r="E19" s="124">
        <v>4497.8999999999996</v>
      </c>
      <c r="F19" s="119">
        <v>2587</v>
      </c>
      <c r="G19" s="124">
        <v>12395</v>
      </c>
      <c r="H19" s="124">
        <v>4791.3</v>
      </c>
      <c r="I19" s="119">
        <v>0</v>
      </c>
      <c r="J19" s="124">
        <v>0</v>
      </c>
      <c r="K19" s="124">
        <v>0</v>
      </c>
    </row>
    <row r="20" spans="1:11">
      <c r="A20" s="110" t="s">
        <v>113</v>
      </c>
      <c r="B20" s="110" t="s">
        <v>114</v>
      </c>
      <c r="C20" s="119">
        <v>19574</v>
      </c>
      <c r="D20" s="124">
        <v>85671.3</v>
      </c>
      <c r="E20" s="124">
        <v>4376.8</v>
      </c>
      <c r="F20" s="119">
        <v>3583</v>
      </c>
      <c r="G20" s="124">
        <v>16541.599999999999</v>
      </c>
      <c r="H20" s="124">
        <v>4616.7</v>
      </c>
      <c r="I20" s="119">
        <v>0</v>
      </c>
      <c r="J20" s="124">
        <v>0</v>
      </c>
      <c r="K20" s="124">
        <v>0</v>
      </c>
    </row>
    <row r="21" spans="1:11">
      <c r="A21" s="110" t="s">
        <v>115</v>
      </c>
      <c r="B21" s="110" t="s">
        <v>116</v>
      </c>
      <c r="C21" s="119">
        <v>18634</v>
      </c>
      <c r="D21" s="124">
        <v>81836.7</v>
      </c>
      <c r="E21" s="124">
        <v>4391.8</v>
      </c>
      <c r="F21" s="119">
        <v>3823</v>
      </c>
      <c r="G21" s="124">
        <v>16943.2</v>
      </c>
      <c r="H21" s="124">
        <v>4431.8999999999996</v>
      </c>
      <c r="I21" s="119">
        <v>0</v>
      </c>
      <c r="J21" s="124">
        <v>0</v>
      </c>
      <c r="K21" s="124">
        <v>0</v>
      </c>
    </row>
    <row r="22" spans="1:11">
      <c r="A22" s="110" t="s">
        <v>117</v>
      </c>
      <c r="B22" s="110" t="s">
        <v>118</v>
      </c>
      <c r="C22" s="119">
        <v>30075</v>
      </c>
      <c r="D22" s="124">
        <v>134538.1</v>
      </c>
      <c r="E22" s="124">
        <v>4473.3999999999996</v>
      </c>
      <c r="F22" s="119">
        <v>6148</v>
      </c>
      <c r="G22" s="124">
        <v>28065</v>
      </c>
      <c r="H22" s="124">
        <v>4564.8999999999996</v>
      </c>
      <c r="I22" s="119">
        <v>0</v>
      </c>
      <c r="J22" s="124">
        <v>0</v>
      </c>
      <c r="K22" s="124">
        <v>0</v>
      </c>
    </row>
    <row r="23" spans="1:11">
      <c r="A23" s="110" t="s">
        <v>119</v>
      </c>
      <c r="B23" s="110" t="s">
        <v>120</v>
      </c>
      <c r="C23" s="119">
        <v>21355</v>
      </c>
      <c r="D23" s="124">
        <v>93661.2</v>
      </c>
      <c r="E23" s="124">
        <v>4385.8999999999996</v>
      </c>
      <c r="F23" s="119">
        <v>3764</v>
      </c>
      <c r="G23" s="124">
        <v>18281.7</v>
      </c>
      <c r="H23" s="124">
        <v>4857</v>
      </c>
      <c r="I23" s="119">
        <v>0</v>
      </c>
      <c r="J23" s="124">
        <v>0</v>
      </c>
      <c r="K23" s="124">
        <v>0</v>
      </c>
    </row>
    <row r="24" spans="1:11">
      <c r="A24" s="110" t="s">
        <v>121</v>
      </c>
      <c r="B24" s="110" t="s">
        <v>122</v>
      </c>
      <c r="C24" s="119">
        <v>29243</v>
      </c>
      <c r="D24" s="124">
        <v>129323.8</v>
      </c>
      <c r="E24" s="124">
        <v>4422.3999999999996</v>
      </c>
      <c r="F24" s="119">
        <v>5750</v>
      </c>
      <c r="G24" s="124">
        <v>26376.7</v>
      </c>
      <c r="H24" s="124">
        <v>4587.3</v>
      </c>
      <c r="I24" s="119">
        <v>0</v>
      </c>
      <c r="J24" s="124">
        <v>0</v>
      </c>
      <c r="K24" s="124">
        <v>0</v>
      </c>
    </row>
    <row r="25" spans="1:11">
      <c r="A25" s="110" t="s">
        <v>123</v>
      </c>
      <c r="B25" s="110" t="s">
        <v>124</v>
      </c>
      <c r="C25" s="119">
        <v>44377</v>
      </c>
      <c r="D25" s="124">
        <v>197818.7</v>
      </c>
      <c r="E25" s="124">
        <v>4457.7</v>
      </c>
      <c r="F25" s="119">
        <v>8197</v>
      </c>
      <c r="G25" s="124">
        <v>38577</v>
      </c>
      <c r="H25" s="124">
        <v>4706.2</v>
      </c>
      <c r="I25" s="119">
        <v>0</v>
      </c>
      <c r="J25" s="124">
        <v>0</v>
      </c>
      <c r="K25" s="124">
        <v>0</v>
      </c>
    </row>
    <row r="26" spans="1:11">
      <c r="A26" s="115" t="s">
        <v>125</v>
      </c>
      <c r="B26" s="116"/>
      <c r="C26" s="119">
        <v>247765</v>
      </c>
      <c r="D26" s="124">
        <v>1167183.8999999999</v>
      </c>
      <c r="E26" s="124">
        <v>4710.8999999999996</v>
      </c>
      <c r="F26" s="119">
        <v>58114</v>
      </c>
      <c r="G26" s="124">
        <v>292343.09999999998</v>
      </c>
      <c r="H26" s="124">
        <v>5030.5</v>
      </c>
      <c r="I26" s="119">
        <v>0</v>
      </c>
      <c r="J26" s="124">
        <v>0</v>
      </c>
      <c r="K26" s="124">
        <v>0</v>
      </c>
    </row>
    <row r="27" spans="1:11">
      <c r="A27" s="92"/>
      <c r="B27" s="92"/>
      <c r="C27" s="92"/>
      <c r="D27" s="92"/>
      <c r="E27" s="92"/>
      <c r="F27" s="92"/>
      <c r="G27" s="92"/>
      <c r="H27" s="92"/>
      <c r="I27" s="92"/>
      <c r="J27" s="92"/>
      <c r="K27" s="92"/>
    </row>
    <row r="28" spans="1:11">
      <c r="A28" s="92"/>
      <c r="B28" s="92"/>
      <c r="C28" s="92"/>
      <c r="D28" s="92"/>
      <c r="E28" s="92"/>
      <c r="F28" s="92"/>
      <c r="G28" s="92"/>
      <c r="H28" s="92"/>
      <c r="I28" s="92"/>
      <c r="J28" s="92"/>
      <c r="K28" s="92"/>
    </row>
    <row r="29" spans="1:11">
      <c r="A29" s="92"/>
      <c r="B29" s="92"/>
      <c r="C29" s="92"/>
      <c r="D29" s="92"/>
      <c r="E29" s="92"/>
      <c r="F29" s="92"/>
      <c r="G29" s="92"/>
      <c r="H29" s="92"/>
      <c r="I29" s="92"/>
      <c r="J29" s="92"/>
      <c r="K29" s="92"/>
    </row>
    <row r="30" spans="1:11">
      <c r="A30" s="92"/>
      <c r="B30" s="92"/>
      <c r="C30" s="92"/>
      <c r="D30" s="92"/>
      <c r="E30" s="92"/>
      <c r="F30" s="92"/>
      <c r="G30" s="92"/>
      <c r="H30" s="92"/>
      <c r="I30" s="92"/>
      <c r="J30" s="92"/>
      <c r="K30" s="92"/>
    </row>
    <row r="31" spans="1:11">
      <c r="A31" s="92"/>
      <c r="B31" s="92"/>
      <c r="C31" s="92"/>
      <c r="D31" s="92"/>
      <c r="E31" s="92"/>
      <c r="F31" s="92"/>
      <c r="G31" s="92"/>
      <c r="H31" s="92"/>
      <c r="I31" s="92"/>
      <c r="J31" s="92"/>
      <c r="K31" s="92"/>
    </row>
    <row r="32" spans="1:11">
      <c r="A32" s="92"/>
      <c r="B32" s="92"/>
      <c r="C32" s="92"/>
      <c r="D32" s="92"/>
      <c r="E32" s="92"/>
      <c r="F32" s="92"/>
      <c r="G32" s="92"/>
      <c r="H32" s="92"/>
      <c r="I32" s="92"/>
      <c r="J32" s="92"/>
      <c r="K32" s="92"/>
    </row>
  </sheetData>
  <mergeCells count="31"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D4" sqref="D4:E4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1" t="s">
        <v>0</v>
      </c>
      <c r="B1" s="1"/>
      <c r="C1" s="1"/>
      <c r="D1" s="1"/>
      <c r="E1" s="1"/>
      <c r="F1" s="1"/>
      <c r="G1" s="1"/>
    </row>
    <row r="2" spans="1:9">
      <c r="A2" s="2"/>
    </row>
    <row r="3" spans="1:9" ht="35.25" customHeight="1">
      <c r="A3" s="3" t="s">
        <v>138</v>
      </c>
      <c r="B3" s="3"/>
      <c r="C3" s="3"/>
      <c r="D3" s="3"/>
      <c r="E3" s="3"/>
      <c r="F3" s="3"/>
      <c r="G3" s="3"/>
    </row>
    <row r="4" spans="1:9" ht="15.75" customHeight="1">
      <c r="B4" s="4"/>
      <c r="C4" s="5" t="s">
        <v>2</v>
      </c>
      <c r="D4" s="6" t="s">
        <v>145</v>
      </c>
      <c r="E4" s="6"/>
    </row>
    <row r="5" spans="1:9" ht="16.5" customHeight="1" thickBot="1">
      <c r="A5" s="7"/>
    </row>
    <row r="6" spans="1:9" ht="14.25" customHeight="1" thickBot="1">
      <c r="A6" s="9" t="s">
        <v>3</v>
      </c>
      <c r="B6" s="11"/>
      <c r="C6" s="11"/>
      <c r="D6" s="11"/>
      <c r="E6" s="10"/>
      <c r="F6" s="8" t="s">
        <v>4</v>
      </c>
      <c r="G6" s="12" t="s">
        <v>5</v>
      </c>
      <c r="H6" s="13"/>
      <c r="I6" s="13"/>
    </row>
    <row r="7" spans="1:9" ht="2.25" hidden="1" customHeight="1">
      <c r="A7" s="14"/>
      <c r="B7" s="15"/>
      <c r="C7" s="15"/>
      <c r="D7" s="15"/>
      <c r="E7" s="16"/>
      <c r="F7" s="17"/>
      <c r="G7" s="18"/>
      <c r="H7" s="19"/>
      <c r="I7" s="19"/>
    </row>
    <row r="8" spans="1:9" ht="34.5" customHeight="1">
      <c r="A8" s="20" t="s">
        <v>6</v>
      </c>
      <c r="B8" s="21"/>
      <c r="C8" s="21"/>
      <c r="D8" s="21"/>
      <c r="E8" s="22"/>
      <c r="F8" s="23"/>
      <c r="G8" s="24" t="s">
        <v>7</v>
      </c>
      <c r="H8" s="25"/>
      <c r="I8" s="25"/>
    </row>
    <row r="9" spans="1:9" ht="25.5" customHeight="1">
      <c r="A9" s="26" t="s">
        <v>8</v>
      </c>
      <c r="B9" s="27"/>
      <c r="C9" s="27"/>
      <c r="D9" s="27"/>
      <c r="E9" s="28"/>
      <c r="F9" s="30" t="s">
        <v>9</v>
      </c>
      <c r="G9" s="24"/>
      <c r="H9" s="25"/>
      <c r="I9" s="25"/>
    </row>
    <row r="10" spans="1:9" ht="13.5" customHeight="1" thickBot="1">
      <c r="A10" s="31" t="s">
        <v>10</v>
      </c>
      <c r="B10" s="33"/>
      <c r="C10" s="33"/>
      <c r="D10" s="33"/>
      <c r="E10" s="32"/>
      <c r="F10" s="29"/>
      <c r="G10" s="24"/>
      <c r="H10" s="25"/>
      <c r="I10" s="25"/>
    </row>
    <row r="11" spans="1:9" ht="29.25" customHeight="1">
      <c r="A11" s="20" t="s">
        <v>11</v>
      </c>
      <c r="B11" s="21"/>
      <c r="C11" s="21"/>
      <c r="D11" s="21"/>
      <c r="E11" s="22"/>
      <c r="F11" s="34"/>
      <c r="G11" s="24"/>
      <c r="H11" s="25"/>
      <c r="I11" s="25"/>
    </row>
    <row r="12" spans="1:9" ht="13.5" customHeight="1">
      <c r="A12" s="35" t="s">
        <v>12</v>
      </c>
      <c r="B12" s="36"/>
      <c r="C12" s="36"/>
      <c r="D12" s="36"/>
      <c r="E12" s="37"/>
      <c r="F12" s="30" t="s">
        <v>13</v>
      </c>
      <c r="G12" s="38"/>
    </row>
    <row r="13" spans="1:9" ht="51.75" customHeight="1" thickBot="1">
      <c r="A13" s="39" t="s">
        <v>14</v>
      </c>
      <c r="B13" s="41"/>
      <c r="C13" s="41"/>
      <c r="D13" s="41"/>
      <c r="E13" s="40"/>
      <c r="F13" s="29"/>
      <c r="G13" s="38"/>
      <c r="H13" s="42"/>
      <c r="I13" s="42" t="s">
        <v>15</v>
      </c>
    </row>
    <row r="14" spans="1:9" ht="25.5" customHeight="1">
      <c r="A14" s="20" t="s">
        <v>16</v>
      </c>
      <c r="B14" s="21"/>
      <c r="C14" s="21"/>
      <c r="D14" s="21"/>
      <c r="E14" s="22"/>
      <c r="F14" s="43" t="s">
        <v>17</v>
      </c>
      <c r="G14" s="38"/>
    </row>
    <row r="15" spans="1:9" ht="12.75" customHeight="1" thickBot="1">
      <c r="A15" s="39" t="s">
        <v>18</v>
      </c>
      <c r="B15" s="41"/>
      <c r="C15" s="41"/>
      <c r="D15" s="41"/>
      <c r="E15" s="40"/>
      <c r="F15" s="29"/>
      <c r="G15" s="38"/>
    </row>
    <row r="16" spans="1:9" ht="13.5" customHeight="1" thickBot="1">
      <c r="A16" s="2"/>
    </row>
    <row r="17" spans="1:9" s="44" customFormat="1" ht="13.5" customHeight="1" thickBot="1">
      <c r="A17" s="45" t="s">
        <v>19</v>
      </c>
      <c r="B17" s="47"/>
      <c r="C17" s="47"/>
      <c r="D17" s="47"/>
      <c r="E17" s="47"/>
      <c r="F17" s="47"/>
      <c r="G17" s="47"/>
      <c r="H17" s="47"/>
      <c r="I17" s="46"/>
    </row>
    <row r="18" spans="1:9" s="44" customFormat="1" ht="14.25" customHeight="1" thickBot="1">
      <c r="A18" s="48" t="s">
        <v>20</v>
      </c>
      <c r="B18" s="50"/>
      <c r="C18" s="50"/>
      <c r="D18" s="50"/>
      <c r="E18" s="50"/>
      <c r="F18" s="50"/>
      <c r="G18" s="50"/>
      <c r="H18" s="50"/>
      <c r="I18" s="49"/>
    </row>
    <row r="19" spans="1:9" s="44" customFormat="1" ht="13.5" customHeight="1" thickBot="1">
      <c r="A19" s="51"/>
      <c r="B19" s="53"/>
      <c r="C19" s="53"/>
      <c r="D19" s="53"/>
      <c r="E19" s="53"/>
      <c r="F19" s="53"/>
      <c r="G19" s="53"/>
      <c r="H19" s="53"/>
      <c r="I19" s="52"/>
    </row>
    <row r="20" spans="1:9" s="44" customFormat="1" ht="13.5" customHeight="1" thickBot="1">
      <c r="A20" s="45" t="s">
        <v>21</v>
      </c>
      <c r="B20" s="47"/>
      <c r="C20" s="47"/>
      <c r="D20" s="47"/>
      <c r="E20" s="47"/>
      <c r="F20" s="47"/>
      <c r="G20" s="47"/>
      <c r="H20" s="47"/>
      <c r="I20" s="46"/>
    </row>
    <row r="21" spans="1:9" s="44" customFormat="1" ht="13.5" customHeight="1" thickBot="1">
      <c r="A21" s="51"/>
      <c r="B21" s="53"/>
      <c r="C21" s="53"/>
      <c r="D21" s="53"/>
      <c r="E21" s="53"/>
      <c r="F21" s="53"/>
      <c r="G21" s="53"/>
      <c r="H21" s="53"/>
      <c r="I21" s="52"/>
    </row>
    <row r="22" spans="1:9" s="44" customFormat="1" ht="13.5" customHeight="1" thickBot="1">
      <c r="A22" s="51"/>
      <c r="B22" s="53"/>
      <c r="C22" s="53"/>
      <c r="D22" s="53"/>
      <c r="E22" s="53"/>
      <c r="F22" s="53"/>
      <c r="G22" s="53"/>
      <c r="H22" s="53"/>
      <c r="I22" s="52"/>
    </row>
    <row r="23" spans="1:9" s="44" customFormat="1" ht="13.5" customHeight="1" thickBot="1">
      <c r="A23" s="54" t="s">
        <v>22</v>
      </c>
      <c r="B23" s="56" t="s">
        <v>23</v>
      </c>
      <c r="C23" s="58"/>
      <c r="D23" s="58"/>
      <c r="E23" s="58"/>
      <c r="F23" s="58"/>
      <c r="G23" s="58"/>
      <c r="H23" s="58"/>
      <c r="I23" s="57"/>
    </row>
    <row r="24" spans="1:9" s="44" customFormat="1" ht="67.5" customHeight="1" thickBot="1">
      <c r="A24" s="55"/>
      <c r="B24" s="59" t="s">
        <v>24</v>
      </c>
      <c r="C24" s="59" t="s">
        <v>25</v>
      </c>
      <c r="D24" s="59" t="s">
        <v>26</v>
      </c>
      <c r="E24" s="59" t="s">
        <v>27</v>
      </c>
      <c r="F24" s="59" t="s">
        <v>28</v>
      </c>
      <c r="G24" s="59" t="s">
        <v>29</v>
      </c>
      <c r="H24" s="59"/>
      <c r="I24" s="59" t="s">
        <v>30</v>
      </c>
    </row>
    <row r="25" spans="1:9" s="60" customFormat="1" ht="13.5" customHeight="1" thickBot="1">
      <c r="A25" s="61">
        <v>1</v>
      </c>
      <c r="B25" s="62">
        <v>2</v>
      </c>
      <c r="C25" s="62">
        <v>3</v>
      </c>
      <c r="D25" s="63">
        <v>4</v>
      </c>
      <c r="E25" s="62">
        <v>5</v>
      </c>
      <c r="F25" s="62">
        <v>6</v>
      </c>
      <c r="G25" s="62">
        <v>7</v>
      </c>
      <c r="H25" s="62">
        <v>8</v>
      </c>
      <c r="I25" s="64">
        <v>9</v>
      </c>
    </row>
    <row r="26" spans="1:9" s="44" customFormat="1">
      <c r="A26" s="65" t="s">
        <v>31</v>
      </c>
      <c r="B26" s="65"/>
      <c r="C26" s="65"/>
      <c r="D26" s="65"/>
      <c r="E26" s="65"/>
      <c r="F26" s="65"/>
    </row>
    <row r="27" spans="1:9" s="44" customFormat="1"/>
  </sheetData>
  <mergeCells count="26"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  <mergeCell ref="A11:E11"/>
    <mergeCell ref="A12:E12"/>
    <mergeCell ref="F12:F13"/>
    <mergeCell ref="A13:E13"/>
    <mergeCell ref="A14:E14"/>
    <mergeCell ref="F14:F15"/>
    <mergeCell ref="A15:E15"/>
    <mergeCell ref="A1:G1"/>
    <mergeCell ref="A3:G3"/>
    <mergeCell ref="D4:E4"/>
    <mergeCell ref="A6:E6"/>
    <mergeCell ref="G6:I6"/>
    <mergeCell ref="A8:E8"/>
    <mergeCell ref="G8:I11"/>
    <mergeCell ref="A9:E9"/>
    <mergeCell ref="F9:F10"/>
    <mergeCell ref="A10:E10"/>
  </mergeCells>
  <pageMargins left="0.59055118110236227" right="0.39370078740157483" top="0.39370078740157483" bottom="0.39370078740157483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2:L34"/>
  <sheetViews>
    <sheetView workbookViewId="0">
      <selection activeCell="D24" sqref="D24:D25"/>
    </sheetView>
  </sheetViews>
  <sheetFormatPr defaultColWidth="9.33203125" defaultRowHeight="11.25" customHeight="1"/>
  <cols>
    <col min="1" max="1" width="42" style="67" customWidth="1"/>
    <col min="2" max="2" width="6.33203125" style="68" customWidth="1"/>
    <col min="3" max="3" width="10.5" style="69" customWidth="1"/>
    <col min="4" max="4" width="19.1640625" style="70" customWidth="1"/>
    <col min="5" max="5" width="20.83203125" style="70" customWidth="1"/>
    <col min="6" max="6" width="9.33203125" style="66" hidden="1" customWidth="1"/>
    <col min="7" max="7" width="9.33203125" style="71" hidden="1" customWidth="1"/>
    <col min="8" max="9" width="9.33203125" style="66" hidden="1" customWidth="1"/>
    <col min="10" max="11" width="9.33203125" style="71" hidden="1" customWidth="1"/>
    <col min="12" max="12" width="9.6640625" style="66" bestFit="1" customWidth="1"/>
    <col min="13" max="16384" width="9.33203125" style="66"/>
  </cols>
  <sheetData>
    <row r="2" spans="1:12" s="72" customFormat="1" ht="67.5" customHeight="1">
      <c r="A2" s="73" t="s">
        <v>32</v>
      </c>
      <c r="B2" s="74" t="s">
        <v>33</v>
      </c>
      <c r="C2" s="75" t="s">
        <v>139</v>
      </c>
      <c r="D2" s="76" t="s">
        <v>35</v>
      </c>
      <c r="E2" s="77" t="s">
        <v>36</v>
      </c>
      <c r="G2" s="78"/>
      <c r="J2" s="78"/>
      <c r="K2" s="78"/>
    </row>
    <row r="3" spans="1:12" s="79" customFormat="1" ht="11.25" customHeight="1">
      <c r="A3" s="80" t="s">
        <v>37</v>
      </c>
      <c r="B3" s="81" t="s">
        <v>38</v>
      </c>
      <c r="C3" s="82">
        <v>1</v>
      </c>
      <c r="D3" s="82">
        <v>2</v>
      </c>
      <c r="E3" s="82">
        <v>3</v>
      </c>
      <c r="G3" s="83"/>
      <c r="J3" s="83"/>
      <c r="K3" s="83"/>
    </row>
    <row r="4" spans="1:12" ht="55.5" customHeight="1">
      <c r="A4" s="84" t="s">
        <v>39</v>
      </c>
      <c r="B4" s="81" t="s">
        <v>40</v>
      </c>
      <c r="C4" s="85">
        <v>58114</v>
      </c>
      <c r="D4" s="86">
        <v>292343</v>
      </c>
      <c r="E4" s="86">
        <v>5030.5089995526032</v>
      </c>
      <c r="F4" s="66" t="e">
        <f>[1]Dodatok1!#REF!</f>
        <v>#REF!</v>
      </c>
      <c r="G4" s="87" t="e">
        <f t="shared" ref="G4:G15" si="0">F4-C4</f>
        <v>#REF!</v>
      </c>
      <c r="H4" s="69">
        <f>SUM(C5:C15)</f>
        <v>39002</v>
      </c>
      <c r="I4" s="70">
        <f>SUM(D5:D17)</f>
        <v>292343</v>
      </c>
      <c r="J4" s="87">
        <f>H4-C4</f>
        <v>-19112</v>
      </c>
      <c r="K4" s="88">
        <f>I4-D4</f>
        <v>0</v>
      </c>
      <c r="L4" s="125"/>
    </row>
    <row r="5" spans="1:12" ht="12.75" customHeight="1">
      <c r="A5" s="84" t="s">
        <v>41</v>
      </c>
      <c r="B5" s="81" t="s">
        <v>42</v>
      </c>
      <c r="C5" s="85">
        <v>5</v>
      </c>
      <c r="D5" s="86">
        <v>3.9</v>
      </c>
      <c r="E5" s="86">
        <v>780</v>
      </c>
      <c r="F5" s="66" t="e">
        <f>[1]Dodatok1!#REF!</f>
        <v>#REF!</v>
      </c>
      <c r="G5" s="87" t="e">
        <f t="shared" si="0"/>
        <v>#REF!</v>
      </c>
      <c r="L5" s="125"/>
    </row>
    <row r="6" spans="1:12" ht="12.75" customHeight="1">
      <c r="A6" s="84" t="s">
        <v>43</v>
      </c>
      <c r="B6" s="81" t="s">
        <v>44</v>
      </c>
      <c r="C6" s="85">
        <v>4</v>
      </c>
      <c r="D6" s="86">
        <v>3.9</v>
      </c>
      <c r="E6" s="86">
        <v>975</v>
      </c>
      <c r="F6" s="66" t="e">
        <f>[1]Dodatok1!#REF!</f>
        <v>#REF!</v>
      </c>
      <c r="G6" s="87" t="e">
        <f t="shared" si="0"/>
        <v>#REF!</v>
      </c>
      <c r="L6" s="125"/>
    </row>
    <row r="7" spans="1:12" ht="12.75" customHeight="1">
      <c r="A7" s="84" t="s">
        <v>45</v>
      </c>
      <c r="B7" s="81" t="s">
        <v>46</v>
      </c>
      <c r="C7" s="85">
        <v>0</v>
      </c>
      <c r="D7" s="86">
        <v>0</v>
      </c>
      <c r="E7" s="86">
        <v>0</v>
      </c>
      <c r="F7" s="66" t="e">
        <f>[1]Dodatok1!#REF!</f>
        <v>#REF!</v>
      </c>
      <c r="G7" s="87" t="e">
        <f t="shared" si="0"/>
        <v>#REF!</v>
      </c>
      <c r="L7" s="125"/>
    </row>
    <row r="8" spans="1:12" ht="12.75" customHeight="1">
      <c r="A8" s="84" t="s">
        <v>47</v>
      </c>
      <c r="B8" s="81" t="s">
        <v>48</v>
      </c>
      <c r="C8" s="85">
        <v>10</v>
      </c>
      <c r="D8" s="86">
        <v>11.8</v>
      </c>
      <c r="E8" s="86">
        <v>1180</v>
      </c>
      <c r="F8" s="66" t="e">
        <f>[1]Dodatok1!#REF!</f>
        <v>#REF!</v>
      </c>
      <c r="G8" s="87" t="e">
        <f t="shared" si="0"/>
        <v>#REF!</v>
      </c>
      <c r="L8" s="125"/>
    </row>
    <row r="9" spans="1:12" ht="12.75" customHeight="1">
      <c r="A9" s="84" t="s">
        <v>49</v>
      </c>
      <c r="B9" s="81" t="s">
        <v>50</v>
      </c>
      <c r="C9" s="85">
        <v>32</v>
      </c>
      <c r="D9" s="86">
        <v>41.5</v>
      </c>
      <c r="E9" s="86">
        <v>1296.875</v>
      </c>
      <c r="F9" s="66" t="e">
        <f>[1]Dodatok1!#REF!</f>
        <v>#REF!</v>
      </c>
      <c r="G9" s="87" t="e">
        <f t="shared" si="0"/>
        <v>#REF!</v>
      </c>
      <c r="L9" s="125"/>
    </row>
    <row r="10" spans="1:12" ht="12.75" customHeight="1">
      <c r="A10" s="84" t="s">
        <v>51</v>
      </c>
      <c r="B10" s="81" t="s">
        <v>52</v>
      </c>
      <c r="C10" s="85">
        <v>0</v>
      </c>
      <c r="D10" s="86">
        <v>0</v>
      </c>
      <c r="E10" s="86">
        <v>0</v>
      </c>
      <c r="F10" s="66" t="e">
        <f>[1]Dodatok1!#REF!</f>
        <v>#REF!</v>
      </c>
      <c r="G10" s="87" t="e">
        <f t="shared" si="0"/>
        <v>#REF!</v>
      </c>
      <c r="L10" s="125"/>
    </row>
    <row r="11" spans="1:12" ht="12.75" customHeight="1">
      <c r="A11" s="84" t="s">
        <v>53</v>
      </c>
      <c r="B11" s="81" t="s">
        <v>54</v>
      </c>
      <c r="C11" s="85">
        <v>5</v>
      </c>
      <c r="D11" s="86">
        <v>7.2</v>
      </c>
      <c r="E11" s="86">
        <v>1440</v>
      </c>
      <c r="F11" s="66" t="e">
        <f>[1]Dodatok1!#REF!</f>
        <v>#REF!</v>
      </c>
      <c r="G11" s="87" t="e">
        <f t="shared" si="0"/>
        <v>#REF!</v>
      </c>
      <c r="L11" s="125"/>
    </row>
    <row r="12" spans="1:12" ht="12.75" customHeight="1">
      <c r="A12" s="84" t="s">
        <v>55</v>
      </c>
      <c r="B12" s="81" t="s">
        <v>56</v>
      </c>
      <c r="C12" s="85">
        <v>171</v>
      </c>
      <c r="D12" s="86">
        <v>268.7</v>
      </c>
      <c r="E12" s="86">
        <v>1571.3450292397661</v>
      </c>
      <c r="F12" s="66" t="e">
        <f>[1]Dodatok1!#REF!</f>
        <v>#REF!</v>
      </c>
      <c r="G12" s="87" t="e">
        <f t="shared" si="0"/>
        <v>#REF!</v>
      </c>
      <c r="L12" s="125"/>
    </row>
    <row r="13" spans="1:12" ht="12.75" customHeight="1">
      <c r="A13" s="84" t="s">
        <v>57</v>
      </c>
      <c r="B13" s="81" t="s">
        <v>58</v>
      </c>
      <c r="C13" s="85">
        <v>7764</v>
      </c>
      <c r="D13" s="86">
        <v>20371.099999999999</v>
      </c>
      <c r="E13" s="86">
        <v>2623.7892838742914</v>
      </c>
      <c r="F13" s="66" t="e">
        <f>[1]Dodatok1!#REF!</f>
        <v>#REF!</v>
      </c>
      <c r="G13" s="87" t="e">
        <f t="shared" si="0"/>
        <v>#REF!</v>
      </c>
      <c r="L13" s="125"/>
    </row>
    <row r="14" spans="1:12" ht="12.75" customHeight="1">
      <c r="A14" s="84" t="s">
        <v>59</v>
      </c>
      <c r="B14" s="81" t="s">
        <v>60</v>
      </c>
      <c r="C14" s="85">
        <v>24743</v>
      </c>
      <c r="D14" s="86">
        <v>84148.7</v>
      </c>
      <c r="E14" s="86">
        <v>3400.909348098452</v>
      </c>
      <c r="F14" s="66" t="e">
        <f>[1]Dodatok1!#REF!</f>
        <v>#REF!</v>
      </c>
      <c r="G14" s="87" t="e">
        <f t="shared" si="0"/>
        <v>#REF!</v>
      </c>
      <c r="L14" s="125"/>
    </row>
    <row r="15" spans="1:12" ht="12.75" customHeight="1">
      <c r="A15" s="84" t="s">
        <v>61</v>
      </c>
      <c r="B15" s="81" t="s">
        <v>62</v>
      </c>
      <c r="C15" s="85">
        <v>6268</v>
      </c>
      <c r="D15" s="86">
        <v>28044.6</v>
      </c>
      <c r="E15" s="86">
        <v>4474.2501595405229</v>
      </c>
      <c r="F15" s="66" t="e">
        <f>[1]Dodatok1!#REF!</f>
        <v>#REF!</v>
      </c>
      <c r="G15" s="87" t="e">
        <f t="shared" si="0"/>
        <v>#REF!</v>
      </c>
      <c r="L15" s="125"/>
    </row>
    <row r="16" spans="1:12" ht="12.75" customHeight="1">
      <c r="A16" s="84" t="s">
        <v>63</v>
      </c>
      <c r="B16" s="81" t="s">
        <v>64</v>
      </c>
      <c r="C16" s="85">
        <v>15345</v>
      </c>
      <c r="D16" s="86">
        <v>104812</v>
      </c>
      <c r="E16" s="86">
        <v>6830.3681981101336</v>
      </c>
      <c r="G16" s="87"/>
      <c r="L16" s="125"/>
    </row>
    <row r="17" spans="1:12" ht="12.75" customHeight="1">
      <c r="A17" s="84" t="s">
        <v>65</v>
      </c>
      <c r="B17" s="89" t="s">
        <v>66</v>
      </c>
      <c r="C17" s="85">
        <v>3767</v>
      </c>
      <c r="D17" s="86">
        <v>54629.599999999999</v>
      </c>
      <c r="E17" s="86">
        <v>14502.150252190071</v>
      </c>
      <c r="F17" s="66" t="e">
        <f>[1]Dodatok1!#REF!</f>
        <v>#REF!</v>
      </c>
      <c r="G17" s="87" t="e">
        <f t="shared" ref="G17:G26" si="1">F17-C17</f>
        <v>#REF!</v>
      </c>
      <c r="L17" s="125"/>
    </row>
    <row r="18" spans="1:12" ht="45.75" customHeight="1">
      <c r="A18" s="84" t="s">
        <v>67</v>
      </c>
      <c r="B18" s="89" t="s">
        <v>68</v>
      </c>
      <c r="C18" s="85">
        <v>39207</v>
      </c>
      <c r="D18" s="86">
        <v>216163.7</v>
      </c>
      <c r="E18" s="86">
        <v>5513.3955671181166</v>
      </c>
      <c r="F18" s="69" t="e">
        <f>'[2]Dodatok 2'!#REF!</f>
        <v>#REF!</v>
      </c>
      <c r="G18" s="87" t="e">
        <f t="shared" si="1"/>
        <v>#REF!</v>
      </c>
      <c r="H18" s="69">
        <f>SUM(C18:C23)</f>
        <v>58114</v>
      </c>
      <c r="I18" s="70">
        <f>SUM(D18:D23)</f>
        <v>292343</v>
      </c>
      <c r="J18" s="87">
        <f>H18-C4</f>
        <v>0</v>
      </c>
      <c r="K18" s="88">
        <f>I18-D4</f>
        <v>0</v>
      </c>
      <c r="L18" s="125"/>
    </row>
    <row r="19" spans="1:12" ht="14.25" customHeight="1">
      <c r="A19" s="84" t="s">
        <v>69</v>
      </c>
      <c r="B19" s="89" t="s">
        <v>70</v>
      </c>
      <c r="C19" s="85">
        <v>16102</v>
      </c>
      <c r="D19" s="86">
        <v>63938.7</v>
      </c>
      <c r="E19" s="86">
        <v>3970.8545522295367</v>
      </c>
      <c r="F19" s="69" t="e">
        <f>'[2]Dodatok 2'!#REF!</f>
        <v>#REF!</v>
      </c>
      <c r="G19" s="87" t="e">
        <f t="shared" si="1"/>
        <v>#REF!</v>
      </c>
      <c r="L19" s="125"/>
    </row>
    <row r="20" spans="1:12" ht="14.25" customHeight="1">
      <c r="A20" s="84" t="s">
        <v>71</v>
      </c>
      <c r="B20" s="89" t="s">
        <v>72</v>
      </c>
      <c r="C20" s="85">
        <v>1803</v>
      </c>
      <c r="D20" s="86">
        <v>5771.9</v>
      </c>
      <c r="E20" s="86">
        <v>3201.2756516916252</v>
      </c>
      <c r="F20" s="69" t="e">
        <f>'[2]Dodatok 2'!#REF!</f>
        <v>#REF!</v>
      </c>
      <c r="G20" s="87" t="e">
        <f t="shared" si="1"/>
        <v>#REF!</v>
      </c>
      <c r="L20" s="125"/>
    </row>
    <row r="21" spans="1:12" ht="14.25" customHeight="1">
      <c r="A21" s="84" t="s">
        <v>73</v>
      </c>
      <c r="B21" s="89" t="s">
        <v>74</v>
      </c>
      <c r="C21" s="85">
        <v>768</v>
      </c>
      <c r="D21" s="86">
        <v>4381.6000000000004</v>
      </c>
      <c r="E21" s="86">
        <v>5705.208333333333</v>
      </c>
      <c r="F21" s="69" t="e">
        <f>'[2]Dodatok 2'!#REF!</f>
        <v>#REF!</v>
      </c>
      <c r="G21" s="87" t="e">
        <f t="shared" si="1"/>
        <v>#REF!</v>
      </c>
      <c r="L21" s="125"/>
    </row>
    <row r="22" spans="1:12" ht="14.25" customHeight="1">
      <c r="A22" s="84" t="s">
        <v>75</v>
      </c>
      <c r="B22" s="89" t="s">
        <v>76</v>
      </c>
      <c r="C22" s="85">
        <v>220</v>
      </c>
      <c r="D22" s="86">
        <v>573.79999999999995</v>
      </c>
      <c r="E22" s="86">
        <v>2608.181818181818</v>
      </c>
      <c r="F22" s="69" t="e">
        <f>'[2]Dodatok 2'!#REF!</f>
        <v>#REF!</v>
      </c>
      <c r="G22" s="87" t="e">
        <f t="shared" si="1"/>
        <v>#REF!</v>
      </c>
      <c r="L22" s="125"/>
    </row>
    <row r="23" spans="1:12" ht="14.25" customHeight="1">
      <c r="A23" s="84" t="s">
        <v>77</v>
      </c>
      <c r="B23" s="89" t="s">
        <v>78</v>
      </c>
      <c r="C23" s="85">
        <v>14</v>
      </c>
      <c r="D23" s="86">
        <v>1513.3</v>
      </c>
      <c r="E23" s="86">
        <v>108092.85714285714</v>
      </c>
      <c r="F23" s="69" t="e">
        <f>'[2]Dodatok 2'!#REF!</f>
        <v>#REF!</v>
      </c>
      <c r="G23" s="87" t="e">
        <f t="shared" si="1"/>
        <v>#REF!</v>
      </c>
      <c r="L23" s="125"/>
    </row>
    <row r="24" spans="1:12" ht="42.75" customHeight="1">
      <c r="A24" s="84" t="s">
        <v>79</v>
      </c>
      <c r="B24" s="89" t="s">
        <v>80</v>
      </c>
      <c r="C24" s="85">
        <v>244</v>
      </c>
      <c r="D24" s="86">
        <v>377.6</v>
      </c>
      <c r="E24" s="86">
        <v>1547.5409836065573</v>
      </c>
      <c r="F24" s="69" t="e">
        <f>'[3]Dodatok 3'!#REF!</f>
        <v>#REF!</v>
      </c>
      <c r="G24" s="87" t="e">
        <f t="shared" si="1"/>
        <v>#REF!</v>
      </c>
      <c r="H24" s="69">
        <f>SUM(C24:C26)</f>
        <v>58114</v>
      </c>
      <c r="I24" s="70">
        <f>SUM(D24:D26)</f>
        <v>292343</v>
      </c>
      <c r="J24" s="87">
        <f>H24-C4</f>
        <v>0</v>
      </c>
      <c r="K24" s="88">
        <f>I24-D4</f>
        <v>0</v>
      </c>
      <c r="L24" s="125"/>
    </row>
    <row r="25" spans="1:12" ht="11.25" customHeight="1">
      <c r="A25" s="84" t="s">
        <v>81</v>
      </c>
      <c r="B25" s="89" t="s">
        <v>82</v>
      </c>
      <c r="C25" s="85">
        <v>6743</v>
      </c>
      <c r="D25" s="86">
        <v>17498.099999999999</v>
      </c>
      <c r="E25" s="86">
        <v>2595.0022245291411</v>
      </c>
      <c r="F25" s="69" t="e">
        <f>'[3]Dodatok 3'!#REF!</f>
        <v>#REF!</v>
      </c>
      <c r="G25" s="87" t="e">
        <f t="shared" si="1"/>
        <v>#REF!</v>
      </c>
      <c r="L25" s="125"/>
    </row>
    <row r="26" spans="1:12" ht="11.25" customHeight="1">
      <c r="A26" s="84" t="s">
        <v>83</v>
      </c>
      <c r="B26" s="89" t="s">
        <v>84</v>
      </c>
      <c r="C26" s="85">
        <v>51127</v>
      </c>
      <c r="D26" s="86">
        <v>274467.3</v>
      </c>
      <c r="E26" s="86">
        <v>5368.3435366831618</v>
      </c>
      <c r="F26" s="69" t="e">
        <f>'[3]Dodatok 3'!#REF!</f>
        <v>#REF!</v>
      </c>
      <c r="G26" s="87" t="e">
        <f t="shared" si="1"/>
        <v>#REF!</v>
      </c>
      <c r="L26" s="125"/>
    </row>
    <row r="27" spans="1:12" s="92" customFormat="1" ht="22.5" customHeight="1">
      <c r="A27" s="84" t="s">
        <v>140</v>
      </c>
      <c r="B27" s="89" t="s">
        <v>86</v>
      </c>
      <c r="C27" s="85">
        <v>0</v>
      </c>
      <c r="D27" s="86">
        <v>0</v>
      </c>
      <c r="E27" s="86">
        <v>0</v>
      </c>
      <c r="F27" s="90"/>
      <c r="G27" s="90"/>
    </row>
    <row r="28" spans="1:12" ht="22.5" customHeight="1">
      <c r="A28" s="84" t="s">
        <v>87</v>
      </c>
      <c r="B28" s="89" t="s">
        <v>88</v>
      </c>
      <c r="C28" s="85">
        <v>0</v>
      </c>
      <c r="D28" s="86">
        <v>0</v>
      </c>
      <c r="E28" s="86">
        <v>0</v>
      </c>
    </row>
    <row r="29" spans="1:12" s="92" customFormat="1" ht="6.75" customHeight="1">
      <c r="A29" s="93"/>
      <c r="B29" s="94"/>
      <c r="C29" s="95"/>
      <c r="D29" s="96"/>
      <c r="E29" s="96"/>
    </row>
    <row r="30" spans="1:12" ht="11.25" customHeight="1">
      <c r="A30" s="97" t="s">
        <v>89</v>
      </c>
      <c r="B30" s="97"/>
      <c r="C30" s="97"/>
      <c r="D30" s="97"/>
      <c r="E30" s="97"/>
      <c r="G30" s="66"/>
      <c r="H30" s="71"/>
      <c r="I30" s="71"/>
      <c r="J30" s="66"/>
      <c r="K30" s="66"/>
    </row>
    <row r="31" spans="1:12" ht="11.25" customHeight="1">
      <c r="A31" s="97"/>
      <c r="B31" s="97"/>
      <c r="C31" s="97"/>
      <c r="D31" s="97"/>
      <c r="E31" s="97"/>
      <c r="G31" s="66"/>
      <c r="H31" s="71"/>
      <c r="I31" s="71"/>
      <c r="J31" s="66"/>
      <c r="K31" s="66"/>
    </row>
    <row r="32" spans="1:12" ht="40.5" customHeight="1">
      <c r="A32" s="98" t="s">
        <v>90</v>
      </c>
      <c r="B32" s="98"/>
      <c r="C32" s="98"/>
      <c r="D32" s="98" t="s">
        <v>91</v>
      </c>
      <c r="E32" s="98"/>
      <c r="F32" s="98"/>
      <c r="G32" s="98"/>
    </row>
    <row r="34" spans="1:3" ht="22.5" customHeight="1">
      <c r="A34" s="98" t="s">
        <v>92</v>
      </c>
      <c r="B34" s="98"/>
      <c r="C34" s="98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B2:G12"/>
  <sheetViews>
    <sheetView workbookViewId="0">
      <selection activeCell="G13" sqref="B2:G13"/>
    </sheetView>
  </sheetViews>
  <sheetFormatPr defaultColWidth="9.33203125" defaultRowHeight="12.75"/>
  <cols>
    <col min="3" max="3" width="12.33203125" customWidth="1"/>
    <col min="6" max="6" width="11.5" customWidth="1"/>
  </cols>
  <sheetData>
    <row r="2" spans="2:7">
      <c r="B2" s="2" t="s">
        <v>93</v>
      </c>
      <c r="G2" s="2" t="s">
        <v>94</v>
      </c>
    </row>
    <row r="3" spans="2:7">
      <c r="B3" s="2" t="s">
        <v>40</v>
      </c>
      <c r="C3" s="85">
        <f>'5pf (раб)'!C4</f>
        <v>58114</v>
      </c>
      <c r="D3" s="2" t="s">
        <v>95</v>
      </c>
      <c r="E3" s="2" t="s">
        <v>96</v>
      </c>
      <c r="F3" s="85">
        <f>SUM('5pf (раб)'!C5:C17)</f>
        <v>58114</v>
      </c>
      <c r="G3" t="str">
        <f>IF(F3=C3,"+","-")</f>
        <v>+</v>
      </c>
    </row>
    <row r="4" spans="2:7">
      <c r="B4" s="2" t="s">
        <v>40</v>
      </c>
      <c r="C4" s="85">
        <f>'5pf (раб)'!C4</f>
        <v>58114</v>
      </c>
      <c r="D4" s="2" t="s">
        <v>95</v>
      </c>
      <c r="E4" s="2" t="s">
        <v>97</v>
      </c>
      <c r="F4" s="85">
        <f>SUM('5pf (раб)'!C18:C23)</f>
        <v>58114</v>
      </c>
      <c r="G4" t="str">
        <f>IF(F4=C4,"+","-")</f>
        <v>+</v>
      </c>
    </row>
    <row r="5" spans="2:7">
      <c r="B5" s="2" t="s">
        <v>40</v>
      </c>
      <c r="C5" s="85">
        <f>'5pf (раб)'!C4</f>
        <v>58114</v>
      </c>
      <c r="D5" s="2" t="s">
        <v>95</v>
      </c>
      <c r="E5" s="2" t="s">
        <v>98</v>
      </c>
      <c r="F5" s="85">
        <f>SUM('5pf (раб)'!C24:C26)</f>
        <v>58114</v>
      </c>
      <c r="G5" t="str">
        <f>IF(F5=C5,"+","-")</f>
        <v>+</v>
      </c>
    </row>
    <row r="6" spans="2:7">
      <c r="B6" s="2" t="s">
        <v>40</v>
      </c>
      <c r="C6" s="85">
        <f>'5pf (раб)'!C4</f>
        <v>58114</v>
      </c>
      <c r="D6" s="2" t="s">
        <v>99</v>
      </c>
      <c r="E6" s="2" t="s">
        <v>86</v>
      </c>
      <c r="F6" s="85">
        <f>'5pf (раб)'!C27</f>
        <v>0</v>
      </c>
      <c r="G6" t="str">
        <f>IF(F6&lt;=C6,"+","-")</f>
        <v>+</v>
      </c>
    </row>
    <row r="8" spans="2:7">
      <c r="B8" s="2" t="s">
        <v>101</v>
      </c>
    </row>
    <row r="9" spans="2:7">
      <c r="B9" s="2" t="s">
        <v>40</v>
      </c>
      <c r="C9" s="86">
        <f>'5pf (раб)'!D4</f>
        <v>292343</v>
      </c>
      <c r="D9" s="2" t="s">
        <v>95</v>
      </c>
      <c r="E9" s="2" t="s">
        <v>96</v>
      </c>
      <c r="F9" s="86">
        <f>SUM('5pf (раб)'!D5:D17)</f>
        <v>292343</v>
      </c>
      <c r="G9" t="str">
        <f>IF(F9=C9,"+","-")</f>
        <v>+</v>
      </c>
    </row>
    <row r="10" spans="2:7">
      <c r="B10" s="2" t="s">
        <v>40</v>
      </c>
      <c r="C10" s="86">
        <f>'5pf (раб)'!D4</f>
        <v>292343</v>
      </c>
      <c r="D10" s="2" t="s">
        <v>95</v>
      </c>
      <c r="E10" s="2" t="s">
        <v>97</v>
      </c>
      <c r="F10" s="86">
        <f>SUM('5pf (раб)'!D18:D23)</f>
        <v>292343</v>
      </c>
      <c r="G10" t="str">
        <f>IF(F10=C10,"+","-")</f>
        <v>+</v>
      </c>
    </row>
    <row r="11" spans="2:7">
      <c r="B11" s="2" t="s">
        <v>40</v>
      </c>
      <c r="C11" s="86">
        <f>'5pf (раб)'!D4</f>
        <v>292343</v>
      </c>
      <c r="D11" s="2" t="s">
        <v>95</v>
      </c>
      <c r="E11" s="2" t="s">
        <v>98</v>
      </c>
      <c r="F11" s="86">
        <f>SUM('5pf (раб)'!D24:D26)</f>
        <v>292343</v>
      </c>
      <c r="G11" t="str">
        <f>IF(F11=C11,"+","-")</f>
        <v>+</v>
      </c>
    </row>
    <row r="12" spans="2:7">
      <c r="B12" s="2" t="s">
        <v>40</v>
      </c>
      <c r="C12" s="86">
        <f>'5pf (раб)'!D4</f>
        <v>292343</v>
      </c>
      <c r="D12" s="2" t="s">
        <v>99</v>
      </c>
      <c r="E12" s="2" t="s">
        <v>86</v>
      </c>
      <c r="F12" s="86">
        <f>'5pf (раб)'!D27</f>
        <v>0</v>
      </c>
      <c r="G12" t="str">
        <f>IF(F12&lt;=C12,"+","-")</f>
        <v>+</v>
      </c>
    </row>
  </sheetData>
  <conditionalFormatting sqref="G3:G12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F65"/>
  <sheetViews>
    <sheetView workbookViewId="0">
      <selection activeCell="D14" sqref="D14"/>
    </sheetView>
  </sheetViews>
  <sheetFormatPr defaultColWidth="9.33203125" defaultRowHeight="11.25" customHeight="1"/>
  <cols>
    <col min="1" max="1" width="4.33203125" style="92" customWidth="1"/>
    <col min="2" max="2" width="33" style="92" customWidth="1"/>
    <col min="3" max="3" width="11" style="92" customWidth="1"/>
    <col min="4" max="4" width="14.1640625" style="92" customWidth="1"/>
    <col min="5" max="5" width="10.33203125" style="92" customWidth="1"/>
    <col min="6" max="6" width="11" style="92" customWidth="1"/>
    <col min="7" max="7" width="14.1640625" style="92" customWidth="1"/>
    <col min="8" max="8" width="10.33203125" style="92" customWidth="1"/>
    <col min="9" max="9" width="11" style="92" customWidth="1"/>
    <col min="10" max="10" width="14.1640625" style="92" customWidth="1"/>
    <col min="11" max="11" width="10.33203125" style="92" customWidth="1"/>
    <col min="12" max="14" width="9.33203125" style="92"/>
    <col min="15" max="15" width="11.6640625" style="92" bestFit="1" customWidth="1"/>
    <col min="16" max="16" width="9.33203125" style="92"/>
    <col min="17" max="17" width="12.6640625" style="92" bestFit="1" customWidth="1"/>
    <col min="18" max="30" width="9.33203125" style="92"/>
    <col min="31" max="31" width="12.1640625" style="92" bestFit="1" customWidth="1"/>
    <col min="32" max="32" width="9.33203125" style="90"/>
    <col min="33" max="16384" width="9.33203125" style="92"/>
  </cols>
  <sheetData>
    <row r="1" spans="1:32" ht="11.25" customHeight="1">
      <c r="A1" s="99" t="s">
        <v>141</v>
      </c>
      <c r="B1" s="99"/>
      <c r="C1" s="99"/>
      <c r="D1" s="99"/>
      <c r="E1" s="99"/>
      <c r="F1" s="99"/>
      <c r="G1" s="100"/>
    </row>
    <row r="2" spans="1:32" ht="18" customHeight="1">
      <c r="A2" s="101" t="s">
        <v>103</v>
      </c>
      <c r="B2" s="101" t="s">
        <v>104</v>
      </c>
      <c r="C2" s="104" t="s">
        <v>105</v>
      </c>
      <c r="D2" s="105"/>
      <c r="E2" s="105"/>
      <c r="F2" s="104" t="s">
        <v>41</v>
      </c>
      <c r="G2" s="105"/>
      <c r="H2" s="105"/>
      <c r="I2" s="104" t="s">
        <v>43</v>
      </c>
      <c r="J2" s="105"/>
      <c r="K2" s="106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8"/>
    </row>
    <row r="3" spans="1:32" ht="28.5" customHeight="1">
      <c r="A3" s="103"/>
      <c r="B3" s="103"/>
      <c r="C3" s="101" t="s">
        <v>106</v>
      </c>
      <c r="D3" s="101" t="s">
        <v>107</v>
      </c>
      <c r="E3" s="101" t="s">
        <v>108</v>
      </c>
      <c r="F3" s="101" t="s">
        <v>106</v>
      </c>
      <c r="G3" s="101" t="s">
        <v>107</v>
      </c>
      <c r="H3" s="101" t="s">
        <v>108</v>
      </c>
      <c r="I3" s="101" t="s">
        <v>106</v>
      </c>
      <c r="J3" s="101" t="s">
        <v>107</v>
      </c>
      <c r="K3" s="101" t="s">
        <v>108</v>
      </c>
      <c r="AF3" s="109"/>
    </row>
    <row r="4" spans="1:32" ht="36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AF4" s="109"/>
    </row>
    <row r="5" spans="1:32" ht="11.25" customHeight="1">
      <c r="A5" s="110" t="s">
        <v>109</v>
      </c>
      <c r="B5" s="110" t="s">
        <v>110</v>
      </c>
      <c r="C5" s="111">
        <v>24262</v>
      </c>
      <c r="D5" s="112">
        <v>135162.70000000001</v>
      </c>
      <c r="E5" s="113">
        <v>5571</v>
      </c>
      <c r="F5" s="111">
        <v>0</v>
      </c>
      <c r="G5" s="112">
        <v>0</v>
      </c>
      <c r="H5" s="112">
        <v>0</v>
      </c>
      <c r="I5" s="111">
        <v>0</v>
      </c>
      <c r="J5" s="112">
        <v>0</v>
      </c>
      <c r="K5" s="112">
        <v>0</v>
      </c>
      <c r="AF5" s="114"/>
    </row>
    <row r="6" spans="1:32" ht="11.25" customHeight="1">
      <c r="A6" s="110" t="s">
        <v>111</v>
      </c>
      <c r="B6" s="110" t="s">
        <v>112</v>
      </c>
      <c r="C6" s="111">
        <v>2587</v>
      </c>
      <c r="D6" s="112">
        <v>12395</v>
      </c>
      <c r="E6" s="113">
        <v>4791.3</v>
      </c>
      <c r="F6" s="111">
        <v>0</v>
      </c>
      <c r="G6" s="112">
        <v>0</v>
      </c>
      <c r="H6" s="112">
        <v>0</v>
      </c>
      <c r="I6" s="111">
        <v>0</v>
      </c>
      <c r="J6" s="112">
        <v>0</v>
      </c>
      <c r="K6" s="112">
        <v>0</v>
      </c>
      <c r="AF6" s="114"/>
    </row>
    <row r="7" spans="1:32" ht="11.25" customHeight="1">
      <c r="A7" s="110" t="s">
        <v>113</v>
      </c>
      <c r="B7" s="110" t="s">
        <v>114</v>
      </c>
      <c r="C7" s="111">
        <v>3583</v>
      </c>
      <c r="D7" s="112">
        <v>16541.599999999999</v>
      </c>
      <c r="E7" s="113">
        <v>4616.7</v>
      </c>
      <c r="F7" s="111">
        <v>0</v>
      </c>
      <c r="G7" s="112">
        <v>0</v>
      </c>
      <c r="H7" s="112">
        <v>0</v>
      </c>
      <c r="I7" s="111">
        <v>0</v>
      </c>
      <c r="J7" s="112">
        <v>0</v>
      </c>
      <c r="K7" s="112">
        <v>0</v>
      </c>
      <c r="AF7" s="114"/>
    </row>
    <row r="8" spans="1:32" ht="11.25" customHeight="1">
      <c r="A8" s="110" t="s">
        <v>115</v>
      </c>
      <c r="B8" s="110" t="s">
        <v>116</v>
      </c>
      <c r="C8" s="111">
        <v>3823</v>
      </c>
      <c r="D8" s="112">
        <v>16943.2</v>
      </c>
      <c r="E8" s="113">
        <v>4431.8999999999996</v>
      </c>
      <c r="F8" s="111">
        <v>0</v>
      </c>
      <c r="G8" s="112">
        <v>0</v>
      </c>
      <c r="H8" s="112">
        <v>0</v>
      </c>
      <c r="I8" s="111">
        <v>4</v>
      </c>
      <c r="J8" s="112">
        <v>3.9</v>
      </c>
      <c r="K8" s="112">
        <v>973.1</v>
      </c>
      <c r="AF8" s="114"/>
    </row>
    <row r="9" spans="1:32" ht="11.25" customHeight="1">
      <c r="A9" s="110" t="s">
        <v>117</v>
      </c>
      <c r="B9" s="110" t="s">
        <v>118</v>
      </c>
      <c r="C9" s="111">
        <v>6148</v>
      </c>
      <c r="D9" s="112">
        <v>28065</v>
      </c>
      <c r="E9" s="113">
        <v>4564.8999999999996</v>
      </c>
      <c r="F9" s="111">
        <v>5</v>
      </c>
      <c r="G9" s="112">
        <v>3.9</v>
      </c>
      <c r="H9" s="112">
        <v>778.5</v>
      </c>
      <c r="I9" s="111">
        <v>0</v>
      </c>
      <c r="J9" s="112">
        <v>0</v>
      </c>
      <c r="K9" s="112">
        <v>0</v>
      </c>
      <c r="AF9" s="114"/>
    </row>
    <row r="10" spans="1:32" ht="11.25" customHeight="1">
      <c r="A10" s="110" t="s">
        <v>119</v>
      </c>
      <c r="B10" s="110" t="s">
        <v>120</v>
      </c>
      <c r="C10" s="111">
        <v>3764</v>
      </c>
      <c r="D10" s="112">
        <v>18281.7</v>
      </c>
      <c r="E10" s="113">
        <v>4857</v>
      </c>
      <c r="F10" s="111">
        <v>0</v>
      </c>
      <c r="G10" s="112">
        <v>0</v>
      </c>
      <c r="H10" s="112">
        <v>0</v>
      </c>
      <c r="I10" s="111">
        <v>0</v>
      </c>
      <c r="J10" s="112">
        <v>0</v>
      </c>
      <c r="K10" s="112">
        <v>0</v>
      </c>
      <c r="AF10" s="114"/>
    </row>
    <row r="11" spans="1:32" ht="11.25" customHeight="1">
      <c r="A11" s="110" t="s">
        <v>121</v>
      </c>
      <c r="B11" s="110" t="s">
        <v>122</v>
      </c>
      <c r="C11" s="111">
        <v>5750</v>
      </c>
      <c r="D11" s="112">
        <v>26376.7</v>
      </c>
      <c r="E11" s="113">
        <v>4587.3</v>
      </c>
      <c r="F11" s="111">
        <v>0</v>
      </c>
      <c r="G11" s="112">
        <v>0</v>
      </c>
      <c r="H11" s="112">
        <v>0</v>
      </c>
      <c r="I11" s="111">
        <v>0</v>
      </c>
      <c r="J11" s="112">
        <v>0</v>
      </c>
      <c r="K11" s="112">
        <v>0</v>
      </c>
      <c r="AF11" s="114"/>
    </row>
    <row r="12" spans="1:32" ht="11.25" customHeight="1">
      <c r="A12" s="110" t="s">
        <v>123</v>
      </c>
      <c r="B12" s="110" t="s">
        <v>124</v>
      </c>
      <c r="C12" s="111">
        <v>8197</v>
      </c>
      <c r="D12" s="112">
        <v>38577</v>
      </c>
      <c r="E12" s="113">
        <v>4706.2</v>
      </c>
      <c r="F12" s="111">
        <v>0</v>
      </c>
      <c r="G12" s="112">
        <v>0</v>
      </c>
      <c r="H12" s="112">
        <v>0</v>
      </c>
      <c r="I12" s="111">
        <v>0</v>
      </c>
      <c r="J12" s="112">
        <v>0</v>
      </c>
      <c r="K12" s="112">
        <v>0</v>
      </c>
      <c r="AF12" s="114"/>
    </row>
    <row r="13" spans="1:32" ht="11.25" customHeight="1">
      <c r="A13" s="115" t="s">
        <v>125</v>
      </c>
      <c r="B13" s="116"/>
      <c r="C13" s="111">
        <v>58114</v>
      </c>
      <c r="D13" s="112">
        <v>292343</v>
      </c>
      <c r="E13" s="113">
        <v>5030.5</v>
      </c>
      <c r="F13" s="111">
        <v>5</v>
      </c>
      <c r="G13" s="112">
        <v>3.9</v>
      </c>
      <c r="H13" s="112">
        <v>778.5</v>
      </c>
      <c r="I13" s="111">
        <v>4</v>
      </c>
      <c r="J13" s="112">
        <v>3.9</v>
      </c>
      <c r="K13" s="112">
        <v>973.1</v>
      </c>
    </row>
    <row r="15" spans="1:32" ht="21" customHeight="1">
      <c r="A15" s="101" t="s">
        <v>103</v>
      </c>
      <c r="B15" s="101" t="s">
        <v>104</v>
      </c>
      <c r="C15" s="104" t="s">
        <v>45</v>
      </c>
      <c r="D15" s="105"/>
      <c r="E15" s="105"/>
      <c r="F15" s="104" t="s">
        <v>47</v>
      </c>
      <c r="G15" s="105"/>
      <c r="H15" s="105"/>
      <c r="I15" s="104" t="s">
        <v>49</v>
      </c>
      <c r="J15" s="105"/>
      <c r="K15" s="106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</row>
    <row r="16" spans="1:32" ht="12.75" customHeight="1">
      <c r="A16" s="103"/>
      <c r="B16" s="103"/>
      <c r="C16" s="101" t="s">
        <v>106</v>
      </c>
      <c r="D16" s="101" t="s">
        <v>107</v>
      </c>
      <c r="E16" s="101" t="s">
        <v>108</v>
      </c>
      <c r="F16" s="101" t="s">
        <v>106</v>
      </c>
      <c r="G16" s="101" t="s">
        <v>107</v>
      </c>
      <c r="H16" s="101" t="s">
        <v>108</v>
      </c>
      <c r="I16" s="101" t="s">
        <v>106</v>
      </c>
      <c r="J16" s="101" t="s">
        <v>107</v>
      </c>
      <c r="K16" s="101" t="s">
        <v>108</v>
      </c>
    </row>
    <row r="17" spans="1:28" ht="43.5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1:28" ht="11.25" customHeight="1">
      <c r="A18" s="110" t="s">
        <v>109</v>
      </c>
      <c r="B18" s="110" t="s">
        <v>110</v>
      </c>
      <c r="C18" s="111">
        <v>0</v>
      </c>
      <c r="D18" s="112">
        <v>0</v>
      </c>
      <c r="E18" s="112">
        <v>0</v>
      </c>
      <c r="F18" s="111">
        <v>3</v>
      </c>
      <c r="G18" s="112">
        <v>3.5</v>
      </c>
      <c r="H18" s="112">
        <v>1180.5</v>
      </c>
      <c r="I18" s="111">
        <v>12</v>
      </c>
      <c r="J18" s="112">
        <v>15.6</v>
      </c>
      <c r="K18" s="112">
        <v>1297.5</v>
      </c>
    </row>
    <row r="19" spans="1:28" ht="11.25" customHeight="1">
      <c r="A19" s="110" t="s">
        <v>111</v>
      </c>
      <c r="B19" s="110" t="s">
        <v>112</v>
      </c>
      <c r="C19" s="111">
        <v>0</v>
      </c>
      <c r="D19" s="112">
        <v>0</v>
      </c>
      <c r="E19" s="112">
        <v>0</v>
      </c>
      <c r="F19" s="111">
        <v>0</v>
      </c>
      <c r="G19" s="112">
        <v>0</v>
      </c>
      <c r="H19" s="112">
        <v>0</v>
      </c>
      <c r="I19" s="111">
        <v>0</v>
      </c>
      <c r="J19" s="112">
        <v>0</v>
      </c>
      <c r="K19" s="112">
        <v>0</v>
      </c>
    </row>
    <row r="20" spans="1:28" ht="11.25" customHeight="1">
      <c r="A20" s="110" t="s">
        <v>113</v>
      </c>
      <c r="B20" s="110" t="s">
        <v>114</v>
      </c>
      <c r="C20" s="111">
        <v>0</v>
      </c>
      <c r="D20" s="112">
        <v>0</v>
      </c>
      <c r="E20" s="112">
        <v>0</v>
      </c>
      <c r="F20" s="111">
        <v>0</v>
      </c>
      <c r="G20" s="112">
        <v>0</v>
      </c>
      <c r="H20" s="112">
        <v>0</v>
      </c>
      <c r="I20" s="111">
        <v>2</v>
      </c>
      <c r="J20" s="112">
        <v>2.6</v>
      </c>
      <c r="K20" s="112">
        <v>1297.5</v>
      </c>
    </row>
    <row r="21" spans="1:28" ht="11.25" customHeight="1">
      <c r="A21" s="110" t="s">
        <v>115</v>
      </c>
      <c r="B21" s="110" t="s">
        <v>116</v>
      </c>
      <c r="C21" s="111">
        <v>0</v>
      </c>
      <c r="D21" s="112">
        <v>0</v>
      </c>
      <c r="E21" s="112">
        <v>0</v>
      </c>
      <c r="F21" s="111">
        <v>0</v>
      </c>
      <c r="G21" s="112">
        <v>0</v>
      </c>
      <c r="H21" s="112">
        <v>0</v>
      </c>
      <c r="I21" s="111">
        <v>0</v>
      </c>
      <c r="J21" s="112">
        <v>0</v>
      </c>
      <c r="K21" s="112">
        <v>0</v>
      </c>
    </row>
    <row r="22" spans="1:28" ht="11.25" customHeight="1">
      <c r="A22" s="110" t="s">
        <v>117</v>
      </c>
      <c r="B22" s="110" t="s">
        <v>118</v>
      </c>
      <c r="C22" s="111">
        <v>0</v>
      </c>
      <c r="D22" s="112">
        <v>0</v>
      </c>
      <c r="E22" s="112">
        <v>0</v>
      </c>
      <c r="F22" s="111">
        <v>0</v>
      </c>
      <c r="G22" s="112">
        <v>0</v>
      </c>
      <c r="H22" s="112">
        <v>0</v>
      </c>
      <c r="I22" s="111">
        <v>10</v>
      </c>
      <c r="J22" s="112">
        <v>13</v>
      </c>
      <c r="K22" s="112">
        <v>1297.5</v>
      </c>
    </row>
    <row r="23" spans="1:28" ht="11.25" customHeight="1">
      <c r="A23" s="110" t="s">
        <v>119</v>
      </c>
      <c r="B23" s="110" t="s">
        <v>120</v>
      </c>
      <c r="C23" s="111">
        <v>0</v>
      </c>
      <c r="D23" s="112">
        <v>0</v>
      </c>
      <c r="E23" s="112">
        <v>0</v>
      </c>
      <c r="F23" s="111">
        <v>4</v>
      </c>
      <c r="G23" s="112">
        <v>4.7</v>
      </c>
      <c r="H23" s="112">
        <v>1180.5</v>
      </c>
      <c r="I23" s="111">
        <v>2</v>
      </c>
      <c r="J23" s="112">
        <v>2.6</v>
      </c>
      <c r="K23" s="112">
        <v>1297.5</v>
      </c>
    </row>
    <row r="24" spans="1:28" ht="11.25" customHeight="1">
      <c r="A24" s="110" t="s">
        <v>121</v>
      </c>
      <c r="B24" s="110" t="s">
        <v>122</v>
      </c>
      <c r="C24" s="111">
        <v>0</v>
      </c>
      <c r="D24" s="112">
        <v>0</v>
      </c>
      <c r="E24" s="112">
        <v>0</v>
      </c>
      <c r="F24" s="111">
        <v>3</v>
      </c>
      <c r="G24" s="112">
        <v>3.5</v>
      </c>
      <c r="H24" s="112">
        <v>1180.5</v>
      </c>
      <c r="I24" s="111">
        <v>3</v>
      </c>
      <c r="J24" s="112">
        <v>3.9</v>
      </c>
      <c r="K24" s="112">
        <v>1297.5</v>
      </c>
    </row>
    <row r="25" spans="1:28" ht="11.25" customHeight="1">
      <c r="A25" s="110" t="s">
        <v>123</v>
      </c>
      <c r="B25" s="110" t="s">
        <v>124</v>
      </c>
      <c r="C25" s="111">
        <v>0</v>
      </c>
      <c r="D25" s="112">
        <v>0</v>
      </c>
      <c r="E25" s="112">
        <v>0</v>
      </c>
      <c r="F25" s="111">
        <v>0</v>
      </c>
      <c r="G25" s="112">
        <v>0</v>
      </c>
      <c r="H25" s="112">
        <v>0</v>
      </c>
      <c r="I25" s="111">
        <v>3</v>
      </c>
      <c r="J25" s="112">
        <v>3.9</v>
      </c>
      <c r="K25" s="112">
        <v>1297.5</v>
      </c>
    </row>
    <row r="26" spans="1:28" ht="11.25" customHeight="1">
      <c r="A26" s="115" t="s">
        <v>125</v>
      </c>
      <c r="B26" s="116"/>
      <c r="C26" s="111">
        <v>0</v>
      </c>
      <c r="D26" s="112">
        <v>0</v>
      </c>
      <c r="E26" s="112">
        <v>0</v>
      </c>
      <c r="F26" s="111">
        <v>10</v>
      </c>
      <c r="G26" s="112">
        <v>11.8</v>
      </c>
      <c r="H26" s="112">
        <v>1180.5</v>
      </c>
      <c r="I26" s="111">
        <v>32</v>
      </c>
      <c r="J26" s="112">
        <v>41.5</v>
      </c>
      <c r="K26" s="112">
        <v>1297.5</v>
      </c>
    </row>
    <row r="28" spans="1:28" ht="20.25" customHeight="1">
      <c r="A28" s="101" t="s">
        <v>103</v>
      </c>
      <c r="B28" s="101" t="s">
        <v>104</v>
      </c>
      <c r="C28" s="104" t="s">
        <v>51</v>
      </c>
      <c r="D28" s="105"/>
      <c r="E28" s="105"/>
      <c r="F28" s="104" t="s">
        <v>53</v>
      </c>
      <c r="G28" s="105"/>
      <c r="H28" s="105"/>
      <c r="I28" s="104" t="s">
        <v>55</v>
      </c>
      <c r="J28" s="105"/>
      <c r="K28" s="106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</row>
    <row r="29" spans="1:28" ht="12.75" customHeight="1">
      <c r="A29" s="103"/>
      <c r="B29" s="103"/>
      <c r="C29" s="101" t="s">
        <v>106</v>
      </c>
      <c r="D29" s="101" t="s">
        <v>107</v>
      </c>
      <c r="E29" s="101" t="s">
        <v>108</v>
      </c>
      <c r="F29" s="101" t="s">
        <v>106</v>
      </c>
      <c r="G29" s="101" t="s">
        <v>107</v>
      </c>
      <c r="H29" s="101" t="s">
        <v>108</v>
      </c>
      <c r="I29" s="101" t="s">
        <v>106</v>
      </c>
      <c r="J29" s="101" t="s">
        <v>107</v>
      </c>
      <c r="K29" s="101" t="s">
        <v>108</v>
      </c>
    </row>
    <row r="30" spans="1:28" ht="43.5" customHeight="1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</row>
    <row r="31" spans="1:28" ht="11.25" customHeight="1">
      <c r="A31" s="110" t="s">
        <v>109</v>
      </c>
      <c r="B31" s="110" t="s">
        <v>110</v>
      </c>
      <c r="C31" s="111">
        <v>0</v>
      </c>
      <c r="D31" s="112">
        <v>0</v>
      </c>
      <c r="E31" s="112">
        <v>0</v>
      </c>
      <c r="F31" s="111">
        <v>4</v>
      </c>
      <c r="G31" s="112">
        <v>5.8</v>
      </c>
      <c r="H31" s="112">
        <v>1445.7</v>
      </c>
      <c r="I31" s="111">
        <v>67</v>
      </c>
      <c r="J31" s="112">
        <v>104.6</v>
      </c>
      <c r="K31" s="112">
        <v>1561.5</v>
      </c>
    </row>
    <row r="32" spans="1:28" ht="11.25" customHeight="1">
      <c r="A32" s="110" t="s">
        <v>111</v>
      </c>
      <c r="B32" s="110" t="s">
        <v>112</v>
      </c>
      <c r="C32" s="111">
        <v>0</v>
      </c>
      <c r="D32" s="112">
        <v>0</v>
      </c>
      <c r="E32" s="112">
        <v>0</v>
      </c>
      <c r="F32" s="111">
        <v>0</v>
      </c>
      <c r="G32" s="112">
        <v>0</v>
      </c>
      <c r="H32" s="112">
        <v>0</v>
      </c>
      <c r="I32" s="111">
        <v>11</v>
      </c>
      <c r="J32" s="112">
        <v>17.899999999999999</v>
      </c>
      <c r="K32" s="112">
        <v>1626.1</v>
      </c>
    </row>
    <row r="33" spans="1:28" ht="11.25" customHeight="1">
      <c r="A33" s="110" t="s">
        <v>113</v>
      </c>
      <c r="B33" s="110" t="s">
        <v>114</v>
      </c>
      <c r="C33" s="111">
        <v>0</v>
      </c>
      <c r="D33" s="112">
        <v>0</v>
      </c>
      <c r="E33" s="112">
        <v>0</v>
      </c>
      <c r="F33" s="111">
        <v>0</v>
      </c>
      <c r="G33" s="112">
        <v>0</v>
      </c>
      <c r="H33" s="112">
        <v>0</v>
      </c>
      <c r="I33" s="111">
        <v>2</v>
      </c>
      <c r="J33" s="112">
        <v>3.1</v>
      </c>
      <c r="K33" s="112">
        <v>1538</v>
      </c>
    </row>
    <row r="34" spans="1:28" ht="11.25" customHeight="1">
      <c r="A34" s="110" t="s">
        <v>115</v>
      </c>
      <c r="B34" s="110" t="s">
        <v>116</v>
      </c>
      <c r="C34" s="111">
        <v>0</v>
      </c>
      <c r="D34" s="112">
        <v>0</v>
      </c>
      <c r="E34" s="112">
        <v>0</v>
      </c>
      <c r="F34" s="111">
        <v>0</v>
      </c>
      <c r="G34" s="112">
        <v>0</v>
      </c>
      <c r="H34" s="112">
        <v>0</v>
      </c>
      <c r="I34" s="111">
        <v>12</v>
      </c>
      <c r="J34" s="112">
        <v>19.2</v>
      </c>
      <c r="K34" s="112">
        <v>1597.1</v>
      </c>
    </row>
    <row r="35" spans="1:28" ht="11.25" customHeight="1">
      <c r="A35" s="110" t="s">
        <v>117</v>
      </c>
      <c r="B35" s="110" t="s">
        <v>118</v>
      </c>
      <c r="C35" s="111">
        <v>0</v>
      </c>
      <c r="D35" s="112">
        <v>0</v>
      </c>
      <c r="E35" s="112">
        <v>0</v>
      </c>
      <c r="F35" s="111">
        <v>0</v>
      </c>
      <c r="G35" s="112">
        <v>0</v>
      </c>
      <c r="H35" s="112">
        <v>0</v>
      </c>
      <c r="I35" s="111">
        <v>27</v>
      </c>
      <c r="J35" s="112">
        <v>42.3</v>
      </c>
      <c r="K35" s="112">
        <v>1565.7</v>
      </c>
    </row>
    <row r="36" spans="1:28" ht="11.25" customHeight="1">
      <c r="A36" s="110" t="s">
        <v>119</v>
      </c>
      <c r="B36" s="110" t="s">
        <v>120</v>
      </c>
      <c r="C36" s="111">
        <v>0</v>
      </c>
      <c r="D36" s="112">
        <v>0</v>
      </c>
      <c r="E36" s="112">
        <v>0</v>
      </c>
      <c r="F36" s="111">
        <v>0</v>
      </c>
      <c r="G36" s="112">
        <v>0</v>
      </c>
      <c r="H36" s="112">
        <v>0</v>
      </c>
      <c r="I36" s="111">
        <v>15</v>
      </c>
      <c r="J36" s="112">
        <v>24</v>
      </c>
      <c r="K36" s="112">
        <v>1602.6</v>
      </c>
    </row>
    <row r="37" spans="1:28" ht="11.25" customHeight="1">
      <c r="A37" s="110" t="s">
        <v>121</v>
      </c>
      <c r="B37" s="110" t="s">
        <v>122</v>
      </c>
      <c r="C37" s="111">
        <v>0</v>
      </c>
      <c r="D37" s="112">
        <v>0</v>
      </c>
      <c r="E37" s="112">
        <v>0</v>
      </c>
      <c r="F37" s="111">
        <v>0</v>
      </c>
      <c r="G37" s="112">
        <v>0</v>
      </c>
      <c r="H37" s="112">
        <v>0</v>
      </c>
      <c r="I37" s="111">
        <v>17</v>
      </c>
      <c r="J37" s="112">
        <v>26.6</v>
      </c>
      <c r="K37" s="112">
        <v>1563.1</v>
      </c>
    </row>
    <row r="38" spans="1:28" ht="11.25" customHeight="1">
      <c r="A38" s="110" t="s">
        <v>123</v>
      </c>
      <c r="B38" s="110" t="s">
        <v>124</v>
      </c>
      <c r="C38" s="111">
        <v>0</v>
      </c>
      <c r="D38" s="112">
        <v>0</v>
      </c>
      <c r="E38" s="112">
        <v>0</v>
      </c>
      <c r="F38" s="111">
        <v>1</v>
      </c>
      <c r="G38" s="112">
        <v>1.4</v>
      </c>
      <c r="H38" s="112">
        <v>1416.6</v>
      </c>
      <c r="I38" s="111">
        <v>20</v>
      </c>
      <c r="J38" s="112">
        <v>31.1</v>
      </c>
      <c r="K38" s="112">
        <v>1555.2</v>
      </c>
    </row>
    <row r="39" spans="1:28" ht="11.25" customHeight="1">
      <c r="A39" s="115" t="s">
        <v>125</v>
      </c>
      <c r="B39" s="116"/>
      <c r="C39" s="111">
        <v>0</v>
      </c>
      <c r="D39" s="112">
        <v>0</v>
      </c>
      <c r="E39" s="112">
        <v>0</v>
      </c>
      <c r="F39" s="111">
        <v>5</v>
      </c>
      <c r="G39" s="112">
        <v>7.2</v>
      </c>
      <c r="H39" s="112">
        <v>1439.9</v>
      </c>
      <c r="I39" s="111">
        <v>171</v>
      </c>
      <c r="J39" s="112">
        <v>268.7</v>
      </c>
      <c r="K39" s="112">
        <v>1571.6</v>
      </c>
    </row>
    <row r="41" spans="1:28" ht="21" customHeight="1">
      <c r="A41" s="101" t="s">
        <v>103</v>
      </c>
      <c r="B41" s="101" t="s">
        <v>104</v>
      </c>
      <c r="C41" s="104" t="s">
        <v>57</v>
      </c>
      <c r="D41" s="105"/>
      <c r="E41" s="105"/>
      <c r="F41" s="104" t="s">
        <v>59</v>
      </c>
      <c r="G41" s="105"/>
      <c r="H41" s="105"/>
      <c r="I41" s="104" t="s">
        <v>61</v>
      </c>
      <c r="J41" s="105"/>
      <c r="K41" s="106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</row>
    <row r="42" spans="1:28" ht="12.75" customHeight="1">
      <c r="A42" s="103"/>
      <c r="B42" s="103"/>
      <c r="C42" s="101" t="s">
        <v>106</v>
      </c>
      <c r="D42" s="101" t="s">
        <v>107</v>
      </c>
      <c r="E42" s="101" t="s">
        <v>108</v>
      </c>
      <c r="F42" s="101" t="s">
        <v>106</v>
      </c>
      <c r="G42" s="101" t="s">
        <v>107</v>
      </c>
      <c r="H42" s="101" t="s">
        <v>108</v>
      </c>
      <c r="I42" s="101" t="s">
        <v>106</v>
      </c>
      <c r="J42" s="101" t="s">
        <v>107</v>
      </c>
      <c r="K42" s="101" t="s">
        <v>108</v>
      </c>
    </row>
    <row r="43" spans="1:28" ht="40.5" customHeight="1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</row>
    <row r="44" spans="1:28" ht="11.25" customHeight="1">
      <c r="A44" s="110" t="s">
        <v>109</v>
      </c>
      <c r="B44" s="110" t="s">
        <v>110</v>
      </c>
      <c r="C44" s="111">
        <v>2625</v>
      </c>
      <c r="D44" s="112">
        <v>6901.1</v>
      </c>
      <c r="E44" s="112">
        <v>2629</v>
      </c>
      <c r="F44" s="111">
        <v>9110</v>
      </c>
      <c r="G44" s="112">
        <v>31120.6</v>
      </c>
      <c r="H44" s="112">
        <v>3416.1</v>
      </c>
      <c r="I44" s="111">
        <v>3006</v>
      </c>
      <c r="J44" s="112">
        <v>13459.7</v>
      </c>
      <c r="K44" s="112">
        <v>4477.6000000000004</v>
      </c>
    </row>
    <row r="45" spans="1:28" ht="11.25" customHeight="1">
      <c r="A45" s="110" t="s">
        <v>111</v>
      </c>
      <c r="B45" s="110" t="s">
        <v>112</v>
      </c>
      <c r="C45" s="111">
        <v>287</v>
      </c>
      <c r="D45" s="112">
        <v>752</v>
      </c>
      <c r="E45" s="112">
        <v>2620</v>
      </c>
      <c r="F45" s="111">
        <v>1191</v>
      </c>
      <c r="G45" s="112">
        <v>4034.4</v>
      </c>
      <c r="H45" s="112">
        <v>3387.4</v>
      </c>
      <c r="I45" s="111">
        <v>283</v>
      </c>
      <c r="J45" s="112">
        <v>1269.0999999999999</v>
      </c>
      <c r="K45" s="112">
        <v>4484.5</v>
      </c>
    </row>
    <row r="46" spans="1:28" ht="11.25" customHeight="1">
      <c r="A46" s="110" t="s">
        <v>113</v>
      </c>
      <c r="B46" s="110" t="s">
        <v>114</v>
      </c>
      <c r="C46" s="111">
        <v>599</v>
      </c>
      <c r="D46" s="112">
        <v>1572.2</v>
      </c>
      <c r="E46" s="112">
        <v>2624.7</v>
      </c>
      <c r="F46" s="111">
        <v>1599</v>
      </c>
      <c r="G46" s="112">
        <v>5432.7</v>
      </c>
      <c r="H46" s="112">
        <v>3397.6</v>
      </c>
      <c r="I46" s="111">
        <v>365</v>
      </c>
      <c r="J46" s="112">
        <v>1629.9</v>
      </c>
      <c r="K46" s="112">
        <v>4465.5</v>
      </c>
    </row>
    <row r="47" spans="1:28" ht="11.25" customHeight="1">
      <c r="A47" s="110" t="s">
        <v>115</v>
      </c>
      <c r="B47" s="110" t="s">
        <v>116</v>
      </c>
      <c r="C47" s="111">
        <v>554</v>
      </c>
      <c r="D47" s="112">
        <v>1454.2</v>
      </c>
      <c r="E47" s="112">
        <v>2625</v>
      </c>
      <c r="F47" s="111">
        <v>1925</v>
      </c>
      <c r="G47" s="112">
        <v>6525.1</v>
      </c>
      <c r="H47" s="112">
        <v>3389.6</v>
      </c>
      <c r="I47" s="111">
        <v>366</v>
      </c>
      <c r="J47" s="112">
        <v>1635.9</v>
      </c>
      <c r="K47" s="112">
        <v>4469.6000000000004</v>
      </c>
    </row>
    <row r="48" spans="1:28" ht="11.25" customHeight="1">
      <c r="A48" s="110" t="s">
        <v>117</v>
      </c>
      <c r="B48" s="110" t="s">
        <v>118</v>
      </c>
      <c r="C48" s="111">
        <v>910</v>
      </c>
      <c r="D48" s="112">
        <v>2383.1999999999998</v>
      </c>
      <c r="E48" s="112">
        <v>2618.9</v>
      </c>
      <c r="F48" s="111">
        <v>2886</v>
      </c>
      <c r="G48" s="112">
        <v>9789.9</v>
      </c>
      <c r="H48" s="112">
        <v>3392.2</v>
      </c>
      <c r="I48" s="111">
        <v>622</v>
      </c>
      <c r="J48" s="112">
        <v>2770.8</v>
      </c>
      <c r="K48" s="112">
        <v>4454.6000000000004</v>
      </c>
    </row>
    <row r="49" spans="1:28" ht="11.25" customHeight="1">
      <c r="A49" s="110" t="s">
        <v>119</v>
      </c>
      <c r="B49" s="110" t="s">
        <v>120</v>
      </c>
      <c r="C49" s="111">
        <v>495</v>
      </c>
      <c r="D49" s="112">
        <v>1301.7</v>
      </c>
      <c r="E49" s="112">
        <v>2629.6</v>
      </c>
      <c r="F49" s="111">
        <v>1668</v>
      </c>
      <c r="G49" s="112">
        <v>5659.9</v>
      </c>
      <c r="H49" s="112">
        <v>3393.2</v>
      </c>
      <c r="I49" s="111">
        <v>363</v>
      </c>
      <c r="J49" s="112">
        <v>1623.9</v>
      </c>
      <c r="K49" s="112">
        <v>4473.3999999999996</v>
      </c>
    </row>
    <row r="50" spans="1:28" ht="11.25" customHeight="1">
      <c r="A50" s="110" t="s">
        <v>121</v>
      </c>
      <c r="B50" s="110" t="s">
        <v>122</v>
      </c>
      <c r="C50" s="111">
        <v>890</v>
      </c>
      <c r="D50" s="112">
        <v>2327.4</v>
      </c>
      <c r="E50" s="112">
        <v>2615.1</v>
      </c>
      <c r="F50" s="111">
        <v>2714</v>
      </c>
      <c r="G50" s="112">
        <v>9199.2999999999993</v>
      </c>
      <c r="H50" s="112">
        <v>3389.6</v>
      </c>
      <c r="I50" s="111">
        <v>527</v>
      </c>
      <c r="J50" s="112">
        <v>2355.4</v>
      </c>
      <c r="K50" s="112">
        <v>4469.3999999999996</v>
      </c>
    </row>
    <row r="51" spans="1:28" ht="11.25" customHeight="1">
      <c r="A51" s="110" t="s">
        <v>123</v>
      </c>
      <c r="B51" s="110" t="s">
        <v>124</v>
      </c>
      <c r="C51" s="111">
        <v>1404</v>
      </c>
      <c r="D51" s="112">
        <v>3679.4</v>
      </c>
      <c r="E51" s="112">
        <v>2620.6</v>
      </c>
      <c r="F51" s="111">
        <v>3650</v>
      </c>
      <c r="G51" s="112">
        <v>12386.8</v>
      </c>
      <c r="H51" s="112">
        <v>3393.6</v>
      </c>
      <c r="I51" s="111">
        <v>736</v>
      </c>
      <c r="J51" s="112">
        <v>3300</v>
      </c>
      <c r="K51" s="112">
        <v>4483.6000000000004</v>
      </c>
    </row>
    <row r="52" spans="1:28" ht="11.25" customHeight="1">
      <c r="A52" s="115" t="s">
        <v>125</v>
      </c>
      <c r="B52" s="116"/>
      <c r="C52" s="111">
        <v>7764</v>
      </c>
      <c r="D52" s="112">
        <v>20371.099999999999</v>
      </c>
      <c r="E52" s="112">
        <v>2623.8</v>
      </c>
      <c r="F52" s="111">
        <v>24743</v>
      </c>
      <c r="G52" s="112">
        <v>84148.7</v>
      </c>
      <c r="H52" s="112">
        <v>3400.9</v>
      </c>
      <c r="I52" s="111">
        <v>6268</v>
      </c>
      <c r="J52" s="112">
        <v>28044.6</v>
      </c>
      <c r="K52" s="112">
        <v>4474.3</v>
      </c>
    </row>
    <row r="54" spans="1:28" ht="19.5" customHeight="1">
      <c r="A54" s="101" t="s">
        <v>103</v>
      </c>
      <c r="B54" s="101" t="s">
        <v>104</v>
      </c>
      <c r="C54" s="104" t="s">
        <v>63</v>
      </c>
      <c r="D54" s="105"/>
      <c r="E54" s="105"/>
      <c r="F54" s="104" t="s">
        <v>65</v>
      </c>
      <c r="G54" s="105"/>
      <c r="H54" s="106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</row>
    <row r="55" spans="1:28" ht="12.75" customHeight="1">
      <c r="A55" s="103"/>
      <c r="B55" s="103"/>
      <c r="C55" s="101" t="s">
        <v>106</v>
      </c>
      <c r="D55" s="101" t="s">
        <v>107</v>
      </c>
      <c r="E55" s="101" t="s">
        <v>108</v>
      </c>
      <c r="F55" s="101" t="s">
        <v>106</v>
      </c>
      <c r="G55" s="101" t="s">
        <v>107</v>
      </c>
      <c r="H55" s="101" t="s">
        <v>108</v>
      </c>
    </row>
    <row r="56" spans="1:28" ht="48" customHeight="1">
      <c r="A56" s="102"/>
      <c r="B56" s="102"/>
      <c r="C56" s="102"/>
      <c r="D56" s="102"/>
      <c r="E56" s="102"/>
      <c r="F56" s="102"/>
      <c r="G56" s="102"/>
      <c r="H56" s="102"/>
    </row>
    <row r="57" spans="1:28" ht="11.25" customHeight="1">
      <c r="A57" s="110" t="s">
        <v>109</v>
      </c>
      <c r="B57" s="110" t="s">
        <v>110</v>
      </c>
      <c r="C57" s="111">
        <v>7098</v>
      </c>
      <c r="D57" s="112">
        <v>48722.5</v>
      </c>
      <c r="E57" s="112">
        <v>6864.3</v>
      </c>
      <c r="F57" s="111">
        <v>2337</v>
      </c>
      <c r="G57" s="112">
        <v>34829.199999999997</v>
      </c>
      <c r="H57" s="112">
        <v>14903.4</v>
      </c>
    </row>
    <row r="58" spans="1:28" ht="11.25" customHeight="1">
      <c r="A58" s="110" t="s">
        <v>111</v>
      </c>
      <c r="B58" s="110" t="s">
        <v>112</v>
      </c>
      <c r="C58" s="111">
        <v>703</v>
      </c>
      <c r="D58" s="112">
        <v>4788</v>
      </c>
      <c r="E58" s="112">
        <v>6810.8</v>
      </c>
      <c r="F58" s="111">
        <v>112</v>
      </c>
      <c r="G58" s="112">
        <v>1533.6</v>
      </c>
      <c r="H58" s="112">
        <v>13693.2</v>
      </c>
    </row>
    <row r="59" spans="1:28" ht="11.25" customHeight="1">
      <c r="A59" s="110" t="s">
        <v>113</v>
      </c>
      <c r="B59" s="110" t="s">
        <v>114</v>
      </c>
      <c r="C59" s="111">
        <v>867</v>
      </c>
      <c r="D59" s="112">
        <v>5927.1</v>
      </c>
      <c r="E59" s="112">
        <v>6836.4</v>
      </c>
      <c r="F59" s="111">
        <v>149</v>
      </c>
      <c r="G59" s="112">
        <v>1974</v>
      </c>
      <c r="H59" s="112">
        <v>13248.2</v>
      </c>
    </row>
    <row r="60" spans="1:28" ht="11.25" customHeight="1">
      <c r="A60" s="110" t="s">
        <v>115</v>
      </c>
      <c r="B60" s="110" t="s">
        <v>116</v>
      </c>
      <c r="C60" s="111">
        <v>842</v>
      </c>
      <c r="D60" s="112">
        <v>5671.4</v>
      </c>
      <c r="E60" s="112">
        <v>6735.6</v>
      </c>
      <c r="F60" s="111">
        <v>120</v>
      </c>
      <c r="G60" s="112">
        <v>1633.6</v>
      </c>
      <c r="H60" s="112">
        <v>13613.7</v>
      </c>
    </row>
    <row r="61" spans="1:28" ht="11.25" customHeight="1">
      <c r="A61" s="110" t="s">
        <v>117</v>
      </c>
      <c r="B61" s="110" t="s">
        <v>118</v>
      </c>
      <c r="C61" s="111">
        <v>1460</v>
      </c>
      <c r="D61" s="112">
        <v>9883.5</v>
      </c>
      <c r="E61" s="112">
        <v>6769.5</v>
      </c>
      <c r="F61" s="111">
        <v>228</v>
      </c>
      <c r="G61" s="112">
        <v>3178.5</v>
      </c>
      <c r="H61" s="112">
        <v>13940.8</v>
      </c>
    </row>
    <row r="62" spans="1:28" ht="11.25" customHeight="1">
      <c r="A62" s="110" t="s">
        <v>119</v>
      </c>
      <c r="B62" s="110" t="s">
        <v>120</v>
      </c>
      <c r="C62" s="111">
        <v>1022</v>
      </c>
      <c r="D62" s="112">
        <v>6985.3</v>
      </c>
      <c r="E62" s="112">
        <v>6835</v>
      </c>
      <c r="F62" s="111">
        <v>195</v>
      </c>
      <c r="G62" s="112">
        <v>2679.6</v>
      </c>
      <c r="H62" s="112">
        <v>13741.5</v>
      </c>
    </row>
    <row r="63" spans="1:28" ht="11.25" customHeight="1">
      <c r="A63" s="110" t="s">
        <v>121</v>
      </c>
      <c r="B63" s="110" t="s">
        <v>122</v>
      </c>
      <c r="C63" s="111">
        <v>1362</v>
      </c>
      <c r="D63" s="112">
        <v>9289</v>
      </c>
      <c r="E63" s="112">
        <v>6820.1</v>
      </c>
      <c r="F63" s="111">
        <v>234</v>
      </c>
      <c r="G63" s="112">
        <v>3171.6</v>
      </c>
      <c r="H63" s="112">
        <v>13553.8</v>
      </c>
    </row>
    <row r="64" spans="1:28" ht="11.25" customHeight="1">
      <c r="A64" s="110" t="s">
        <v>123</v>
      </c>
      <c r="B64" s="110" t="s">
        <v>124</v>
      </c>
      <c r="C64" s="111">
        <v>1991</v>
      </c>
      <c r="D64" s="112">
        <v>13545.1</v>
      </c>
      <c r="E64" s="112">
        <v>6803.1</v>
      </c>
      <c r="F64" s="111">
        <v>392</v>
      </c>
      <c r="G64" s="112">
        <v>5629.5</v>
      </c>
      <c r="H64" s="112">
        <v>14360.9</v>
      </c>
    </row>
    <row r="65" spans="1:8" ht="11.25" customHeight="1">
      <c r="A65" s="115" t="s">
        <v>125</v>
      </c>
      <c r="B65" s="116"/>
      <c r="C65" s="111">
        <v>15345</v>
      </c>
      <c r="D65" s="112">
        <v>104812</v>
      </c>
      <c r="E65" s="112">
        <v>6830.4</v>
      </c>
      <c r="F65" s="111">
        <v>3767</v>
      </c>
      <c r="G65" s="112">
        <v>54629.599999999999</v>
      </c>
      <c r="H65" s="112">
        <v>14502.1</v>
      </c>
    </row>
  </sheetData>
  <mergeCells count="72">
    <mergeCell ref="F55:F56"/>
    <mergeCell ref="G55:G56"/>
    <mergeCell ref="H55:H56"/>
    <mergeCell ref="A65:B65"/>
    <mergeCell ref="J42:J43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H16:H17"/>
    <mergeCell ref="I16:I17"/>
    <mergeCell ref="J16:J17"/>
    <mergeCell ref="K16:K17"/>
    <mergeCell ref="A26:B26"/>
    <mergeCell ref="A28:A30"/>
    <mergeCell ref="B28:B30"/>
    <mergeCell ref="C28:E28"/>
    <mergeCell ref="F28:H28"/>
    <mergeCell ref="I28:K28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F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H36" sqref="H36"/>
    </sheetView>
  </sheetViews>
  <sheetFormatPr defaultColWidth="9.33203125" defaultRowHeight="11.25" customHeight="1"/>
  <cols>
    <col min="1" max="1" width="3.6640625" style="92" customWidth="1"/>
    <col min="2" max="2" width="33" style="92" customWidth="1"/>
    <col min="3" max="3" width="11" style="92" customWidth="1"/>
    <col min="4" max="4" width="14.1640625" style="92" customWidth="1"/>
    <col min="5" max="5" width="10.33203125" style="92" customWidth="1"/>
    <col min="6" max="6" width="11" style="92" customWidth="1"/>
    <col min="7" max="7" width="14.1640625" style="92" customWidth="1"/>
    <col min="8" max="8" width="10.33203125" style="92" customWidth="1"/>
    <col min="9" max="9" width="11" style="92" customWidth="1"/>
    <col min="10" max="10" width="14.1640625" style="90" customWidth="1"/>
    <col min="11" max="11" width="10.33203125" style="117" customWidth="1"/>
    <col min="12" max="12" width="9.1640625" style="91" customWidth="1"/>
    <col min="13" max="13" width="31.33203125" style="118" customWidth="1"/>
    <col min="14" max="16384" width="9.33203125" style="92"/>
  </cols>
  <sheetData>
    <row r="1" spans="1:11" ht="11.25" customHeight="1">
      <c r="A1" s="99" t="s">
        <v>142</v>
      </c>
      <c r="B1" s="99"/>
      <c r="C1" s="99"/>
      <c r="D1" s="99"/>
      <c r="E1" s="99"/>
      <c r="F1" s="99"/>
      <c r="G1" s="100"/>
    </row>
    <row r="2" spans="1:11" ht="23.25" customHeight="1">
      <c r="A2" s="101" t="s">
        <v>103</v>
      </c>
      <c r="B2" s="101" t="s">
        <v>104</v>
      </c>
      <c r="C2" s="104" t="s">
        <v>105</v>
      </c>
      <c r="D2" s="105"/>
      <c r="E2" s="106"/>
      <c r="F2" s="104" t="s">
        <v>127</v>
      </c>
      <c r="G2" s="105"/>
      <c r="H2" s="106"/>
      <c r="I2" s="104" t="s">
        <v>128</v>
      </c>
      <c r="J2" s="105"/>
      <c r="K2" s="106"/>
    </row>
    <row r="3" spans="1:11" ht="28.5" customHeight="1">
      <c r="A3" s="103"/>
      <c r="B3" s="103"/>
      <c r="C3" s="101" t="s">
        <v>106</v>
      </c>
      <c r="D3" s="101" t="s">
        <v>107</v>
      </c>
      <c r="E3" s="101" t="s">
        <v>108</v>
      </c>
      <c r="F3" s="101" t="s">
        <v>106</v>
      </c>
      <c r="G3" s="101" t="s">
        <v>107</v>
      </c>
      <c r="H3" s="101" t="s">
        <v>108</v>
      </c>
      <c r="I3" s="101" t="s">
        <v>106</v>
      </c>
      <c r="J3" s="101" t="s">
        <v>107</v>
      </c>
      <c r="K3" s="101" t="s">
        <v>108</v>
      </c>
    </row>
    <row r="4" spans="1:11" ht="21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</row>
    <row r="5" spans="1:11" ht="12.75" customHeight="1">
      <c r="A5" s="110" t="s">
        <v>109</v>
      </c>
      <c r="B5" s="110" t="s">
        <v>110</v>
      </c>
      <c r="C5" s="119">
        <v>24262</v>
      </c>
      <c r="D5" s="120">
        <v>135162.70000000001</v>
      </c>
      <c r="E5" s="121">
        <v>5571</v>
      </c>
      <c r="F5" s="119">
        <v>17368</v>
      </c>
      <c r="G5" s="120">
        <v>104682.7</v>
      </c>
      <c r="H5" s="120">
        <v>6027.3</v>
      </c>
      <c r="I5" s="119">
        <v>5775</v>
      </c>
      <c r="J5" s="120">
        <v>24083.1</v>
      </c>
      <c r="K5" s="120">
        <v>4170.2</v>
      </c>
    </row>
    <row r="6" spans="1:11" ht="12.75" customHeight="1">
      <c r="A6" s="110" t="s">
        <v>111</v>
      </c>
      <c r="B6" s="110" t="s">
        <v>112</v>
      </c>
      <c r="C6" s="119">
        <v>2587</v>
      </c>
      <c r="D6" s="120">
        <v>12395</v>
      </c>
      <c r="E6" s="121">
        <v>4791.3</v>
      </c>
      <c r="F6" s="119">
        <v>1734</v>
      </c>
      <c r="G6" s="120">
        <v>9165.5</v>
      </c>
      <c r="H6" s="120">
        <v>5285.7</v>
      </c>
      <c r="I6" s="119">
        <v>708</v>
      </c>
      <c r="J6" s="120">
        <v>2711.1</v>
      </c>
      <c r="K6" s="120">
        <v>3829.2</v>
      </c>
    </row>
    <row r="7" spans="1:11" ht="12.75" customHeight="1">
      <c r="A7" s="110" t="s">
        <v>113</v>
      </c>
      <c r="B7" s="110" t="s">
        <v>114</v>
      </c>
      <c r="C7" s="119">
        <v>3583</v>
      </c>
      <c r="D7" s="120">
        <v>16541.599999999999</v>
      </c>
      <c r="E7" s="121">
        <v>4616.7</v>
      </c>
      <c r="F7" s="119">
        <v>2428</v>
      </c>
      <c r="G7" s="120">
        <v>12295.8</v>
      </c>
      <c r="H7" s="120">
        <v>5064.2</v>
      </c>
      <c r="I7" s="119">
        <v>1003</v>
      </c>
      <c r="J7" s="120">
        <v>3721.8</v>
      </c>
      <c r="K7" s="120">
        <v>3710.7</v>
      </c>
    </row>
    <row r="8" spans="1:11" ht="12.75" customHeight="1">
      <c r="A8" s="110" t="s">
        <v>115</v>
      </c>
      <c r="B8" s="110" t="s">
        <v>116</v>
      </c>
      <c r="C8" s="119">
        <v>3823</v>
      </c>
      <c r="D8" s="120">
        <v>16943.2</v>
      </c>
      <c r="E8" s="121">
        <v>4431.8999999999996</v>
      </c>
      <c r="F8" s="119">
        <v>2306</v>
      </c>
      <c r="G8" s="120">
        <v>11458.8</v>
      </c>
      <c r="H8" s="120">
        <v>4969.1000000000004</v>
      </c>
      <c r="I8" s="119">
        <v>1330</v>
      </c>
      <c r="J8" s="120">
        <v>4881.1000000000004</v>
      </c>
      <c r="K8" s="120">
        <v>3670</v>
      </c>
    </row>
    <row r="9" spans="1:11" ht="12.75" customHeight="1">
      <c r="A9" s="110" t="s">
        <v>117</v>
      </c>
      <c r="B9" s="110" t="s">
        <v>118</v>
      </c>
      <c r="C9" s="119">
        <v>6148</v>
      </c>
      <c r="D9" s="120">
        <v>28065</v>
      </c>
      <c r="E9" s="121">
        <v>4564.8999999999996</v>
      </c>
      <c r="F9" s="119">
        <v>3778</v>
      </c>
      <c r="G9" s="120">
        <v>19356.8</v>
      </c>
      <c r="H9" s="120">
        <v>5123.6000000000004</v>
      </c>
      <c r="I9" s="119">
        <v>2063</v>
      </c>
      <c r="J9" s="120">
        <v>7732.5</v>
      </c>
      <c r="K9" s="120">
        <v>3748.2</v>
      </c>
    </row>
    <row r="10" spans="1:11" ht="12.75" customHeight="1">
      <c r="A10" s="110" t="s">
        <v>119</v>
      </c>
      <c r="B10" s="110" t="s">
        <v>120</v>
      </c>
      <c r="C10" s="119">
        <v>3764</v>
      </c>
      <c r="D10" s="120">
        <v>18281.7</v>
      </c>
      <c r="E10" s="121">
        <v>4857</v>
      </c>
      <c r="F10" s="119">
        <v>2682</v>
      </c>
      <c r="G10" s="120">
        <v>14145.7</v>
      </c>
      <c r="H10" s="120">
        <v>5274.3</v>
      </c>
      <c r="I10" s="119">
        <v>889</v>
      </c>
      <c r="J10" s="120">
        <v>3388.5</v>
      </c>
      <c r="K10" s="120">
        <v>3811.6</v>
      </c>
    </row>
    <row r="11" spans="1:11" ht="12.75" customHeight="1">
      <c r="A11" s="110" t="s">
        <v>121</v>
      </c>
      <c r="B11" s="110" t="s">
        <v>122</v>
      </c>
      <c r="C11" s="119">
        <v>5750</v>
      </c>
      <c r="D11" s="120">
        <v>26376.7</v>
      </c>
      <c r="E11" s="121">
        <v>4587.3</v>
      </c>
      <c r="F11" s="119">
        <v>3598</v>
      </c>
      <c r="G11" s="120">
        <v>18277.8</v>
      </c>
      <c r="H11" s="120">
        <v>5080</v>
      </c>
      <c r="I11" s="119">
        <v>1858</v>
      </c>
      <c r="J11" s="120">
        <v>7110.2</v>
      </c>
      <c r="K11" s="120">
        <v>3826.8</v>
      </c>
    </row>
    <row r="12" spans="1:11" ht="12.75" customHeight="1">
      <c r="A12" s="110" t="s">
        <v>123</v>
      </c>
      <c r="B12" s="110" t="s">
        <v>124</v>
      </c>
      <c r="C12" s="119">
        <v>8197</v>
      </c>
      <c r="D12" s="120">
        <v>38577</v>
      </c>
      <c r="E12" s="121">
        <v>4706.2</v>
      </c>
      <c r="F12" s="119">
        <v>5313</v>
      </c>
      <c r="G12" s="120">
        <v>26780.6</v>
      </c>
      <c r="H12" s="120">
        <v>5040.6000000000004</v>
      </c>
      <c r="I12" s="119">
        <v>2476</v>
      </c>
      <c r="J12" s="120">
        <v>10310.299999999999</v>
      </c>
      <c r="K12" s="120">
        <v>4164.1000000000004</v>
      </c>
    </row>
    <row r="13" spans="1:11" ht="11.25" customHeight="1">
      <c r="A13" s="115" t="s">
        <v>125</v>
      </c>
      <c r="B13" s="116"/>
      <c r="C13" s="119">
        <v>58114</v>
      </c>
      <c r="D13" s="120">
        <v>292343</v>
      </c>
      <c r="E13" s="121">
        <v>5030.51</v>
      </c>
      <c r="F13" s="119">
        <v>39207</v>
      </c>
      <c r="G13" s="120">
        <v>216163.7</v>
      </c>
      <c r="H13" s="120">
        <v>5513.4</v>
      </c>
      <c r="I13" s="119">
        <v>16102</v>
      </c>
      <c r="J13" s="120">
        <v>63938.7</v>
      </c>
      <c r="K13" s="120">
        <v>3970.9</v>
      </c>
    </row>
    <row r="15" spans="1:11" ht="24" customHeight="1">
      <c r="A15" s="101" t="s">
        <v>103</v>
      </c>
      <c r="B15" s="101" t="s">
        <v>104</v>
      </c>
      <c r="C15" s="104" t="s">
        <v>129</v>
      </c>
      <c r="D15" s="105"/>
      <c r="E15" s="106"/>
      <c r="F15" s="104" t="s">
        <v>130</v>
      </c>
      <c r="G15" s="105"/>
      <c r="H15" s="106"/>
      <c r="I15" s="104" t="s">
        <v>131</v>
      </c>
      <c r="J15" s="105"/>
      <c r="K15" s="106"/>
    </row>
    <row r="16" spans="1:11" ht="12.75" customHeight="1">
      <c r="A16" s="103"/>
      <c r="B16" s="103"/>
      <c r="C16" s="101" t="s">
        <v>106</v>
      </c>
      <c r="D16" s="101" t="s">
        <v>107</v>
      </c>
      <c r="E16" s="101" t="s">
        <v>108</v>
      </c>
      <c r="F16" s="101" t="s">
        <v>106</v>
      </c>
      <c r="G16" s="101" t="s">
        <v>107</v>
      </c>
      <c r="H16" s="101" t="s">
        <v>108</v>
      </c>
      <c r="I16" s="101" t="s">
        <v>106</v>
      </c>
      <c r="J16" s="101" t="s">
        <v>107</v>
      </c>
      <c r="K16" s="101" t="s">
        <v>108</v>
      </c>
    </row>
    <row r="17" spans="1:13" ht="43.5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1:13" ht="11.25" customHeight="1">
      <c r="A18" s="110" t="s">
        <v>109</v>
      </c>
      <c r="B18" s="110" t="s">
        <v>110</v>
      </c>
      <c r="C18" s="119">
        <v>659</v>
      </c>
      <c r="D18" s="120">
        <v>2405.9</v>
      </c>
      <c r="E18" s="120">
        <v>3650.9</v>
      </c>
      <c r="F18" s="119">
        <v>355</v>
      </c>
      <c r="G18" s="120">
        <v>2478</v>
      </c>
      <c r="H18" s="120">
        <v>6980.2</v>
      </c>
      <c r="I18" s="119">
        <v>94</v>
      </c>
      <c r="J18" s="120">
        <v>243.9</v>
      </c>
      <c r="K18" s="120">
        <v>2595</v>
      </c>
    </row>
    <row r="19" spans="1:13" ht="11.25" customHeight="1">
      <c r="A19" s="110" t="s">
        <v>111</v>
      </c>
      <c r="B19" s="110" t="s">
        <v>112</v>
      </c>
      <c r="C19" s="119">
        <v>97</v>
      </c>
      <c r="D19" s="120">
        <v>307.10000000000002</v>
      </c>
      <c r="E19" s="120">
        <v>3166</v>
      </c>
      <c r="F19" s="119">
        <v>36</v>
      </c>
      <c r="G19" s="120">
        <v>180.3</v>
      </c>
      <c r="H19" s="120">
        <v>5007</v>
      </c>
      <c r="I19" s="119">
        <v>12</v>
      </c>
      <c r="J19" s="120">
        <v>31.1</v>
      </c>
      <c r="K19" s="120">
        <v>2595</v>
      </c>
    </row>
    <row r="20" spans="1:13" ht="11.25" customHeight="1">
      <c r="A20" s="110" t="s">
        <v>113</v>
      </c>
      <c r="B20" s="110" t="s">
        <v>114</v>
      </c>
      <c r="C20" s="119">
        <v>91</v>
      </c>
      <c r="D20" s="120">
        <v>276.89999999999998</v>
      </c>
      <c r="E20" s="120">
        <v>3042.8</v>
      </c>
      <c r="F20" s="119">
        <v>48</v>
      </c>
      <c r="G20" s="120">
        <v>213.3</v>
      </c>
      <c r="H20" s="120">
        <v>4444.7</v>
      </c>
      <c r="I20" s="119">
        <v>13</v>
      </c>
      <c r="J20" s="120">
        <v>33.700000000000003</v>
      </c>
      <c r="K20" s="120">
        <v>2595</v>
      </c>
    </row>
    <row r="21" spans="1:13" ht="11.25" customHeight="1">
      <c r="A21" s="110" t="s">
        <v>115</v>
      </c>
      <c r="B21" s="110" t="s">
        <v>116</v>
      </c>
      <c r="C21" s="119">
        <v>122</v>
      </c>
      <c r="D21" s="120">
        <v>341.4</v>
      </c>
      <c r="E21" s="120">
        <v>2798.2</v>
      </c>
      <c r="F21" s="119">
        <v>46</v>
      </c>
      <c r="G21" s="120">
        <v>212.6</v>
      </c>
      <c r="H21" s="120">
        <v>4622.2</v>
      </c>
      <c r="I21" s="119">
        <v>19</v>
      </c>
      <c r="J21" s="120">
        <v>49.3</v>
      </c>
      <c r="K21" s="120">
        <v>2595</v>
      </c>
    </row>
    <row r="22" spans="1:13" ht="11.25" customHeight="1">
      <c r="A22" s="110" t="s">
        <v>117</v>
      </c>
      <c r="B22" s="110" t="s">
        <v>118</v>
      </c>
      <c r="C22" s="119">
        <v>216</v>
      </c>
      <c r="D22" s="120">
        <v>601.6</v>
      </c>
      <c r="E22" s="120">
        <v>2785.4</v>
      </c>
      <c r="F22" s="119">
        <v>69</v>
      </c>
      <c r="G22" s="120">
        <v>317</v>
      </c>
      <c r="H22" s="120">
        <v>4594</v>
      </c>
      <c r="I22" s="119">
        <v>22</v>
      </c>
      <c r="J22" s="120">
        <v>57.1</v>
      </c>
      <c r="K22" s="120">
        <v>2595</v>
      </c>
    </row>
    <row r="23" spans="1:13" ht="11.25" customHeight="1">
      <c r="A23" s="110" t="s">
        <v>119</v>
      </c>
      <c r="B23" s="110" t="s">
        <v>120</v>
      </c>
      <c r="C23" s="119">
        <v>130</v>
      </c>
      <c r="D23" s="120">
        <v>372.9</v>
      </c>
      <c r="E23" s="120">
        <v>2868.3</v>
      </c>
      <c r="F23" s="119">
        <v>58</v>
      </c>
      <c r="G23" s="120">
        <v>246.9</v>
      </c>
      <c r="H23" s="120">
        <v>4256.3999999999996</v>
      </c>
      <c r="I23" s="119">
        <v>4</v>
      </c>
      <c r="J23" s="120">
        <v>10.4</v>
      </c>
      <c r="K23" s="120">
        <v>2595</v>
      </c>
    </row>
    <row r="24" spans="1:13" ht="11.25" customHeight="1">
      <c r="A24" s="110" t="s">
        <v>121</v>
      </c>
      <c r="B24" s="110" t="s">
        <v>122</v>
      </c>
      <c r="C24" s="119">
        <v>196</v>
      </c>
      <c r="D24" s="120">
        <v>598.1</v>
      </c>
      <c r="E24" s="120">
        <v>3051.7</v>
      </c>
      <c r="F24" s="119">
        <v>77</v>
      </c>
      <c r="G24" s="120">
        <v>336</v>
      </c>
      <c r="H24" s="120">
        <v>4363.5</v>
      </c>
      <c r="I24" s="119">
        <v>21</v>
      </c>
      <c r="J24" s="120">
        <v>54.5</v>
      </c>
      <c r="K24" s="120">
        <v>2595</v>
      </c>
    </row>
    <row r="25" spans="1:13" ht="11.25" customHeight="1">
      <c r="A25" s="110" t="s">
        <v>123</v>
      </c>
      <c r="B25" s="110" t="s">
        <v>124</v>
      </c>
      <c r="C25" s="119">
        <v>292</v>
      </c>
      <c r="D25" s="120">
        <v>867.9</v>
      </c>
      <c r="E25" s="120">
        <v>2972.4</v>
      </c>
      <c r="F25" s="119">
        <v>79</v>
      </c>
      <c r="G25" s="120">
        <v>397.5</v>
      </c>
      <c r="H25" s="120">
        <v>5032.1000000000004</v>
      </c>
      <c r="I25" s="119">
        <v>35</v>
      </c>
      <c r="J25" s="120">
        <v>93.8</v>
      </c>
      <c r="K25" s="120">
        <v>2678.8</v>
      </c>
    </row>
    <row r="26" spans="1:13" ht="11.25" customHeight="1">
      <c r="A26" s="115" t="s">
        <v>125</v>
      </c>
      <c r="B26" s="116"/>
      <c r="C26" s="119">
        <v>1803</v>
      </c>
      <c r="D26" s="120">
        <v>5771.9</v>
      </c>
      <c r="E26" s="120">
        <v>3201.3</v>
      </c>
      <c r="F26" s="119">
        <v>768</v>
      </c>
      <c r="G26" s="120">
        <v>4381.6000000000004</v>
      </c>
      <c r="H26" s="120">
        <v>5705.2</v>
      </c>
      <c r="I26" s="119">
        <v>220</v>
      </c>
      <c r="J26" s="120">
        <v>573.79999999999995</v>
      </c>
      <c r="K26" s="120">
        <v>2608.3000000000002</v>
      </c>
    </row>
    <row r="28" spans="1:13" ht="21" customHeight="1">
      <c r="A28" s="101" t="s">
        <v>103</v>
      </c>
      <c r="B28" s="101" t="s">
        <v>104</v>
      </c>
      <c r="C28" s="104" t="s">
        <v>132</v>
      </c>
      <c r="D28" s="105"/>
      <c r="E28" s="106"/>
      <c r="F28" s="107"/>
      <c r="G28" s="107"/>
      <c r="H28" s="107"/>
      <c r="I28" s="90"/>
      <c r="J28" s="117"/>
      <c r="K28" s="91"/>
      <c r="L28" s="92"/>
      <c r="M28" s="92"/>
    </row>
    <row r="29" spans="1:13" ht="11.25" customHeight="1">
      <c r="A29" s="103"/>
      <c r="B29" s="103"/>
      <c r="C29" s="101" t="s">
        <v>106</v>
      </c>
      <c r="D29" s="101" t="s">
        <v>107</v>
      </c>
      <c r="E29" s="101" t="s">
        <v>108</v>
      </c>
      <c r="I29" s="90"/>
      <c r="J29" s="117"/>
      <c r="K29" s="91"/>
      <c r="L29" s="92"/>
      <c r="M29" s="92"/>
    </row>
    <row r="30" spans="1:13" ht="41.25" customHeight="1">
      <c r="A30" s="102"/>
      <c r="B30" s="102"/>
      <c r="C30" s="102"/>
      <c r="D30" s="102"/>
      <c r="E30" s="102"/>
      <c r="I30" s="90"/>
      <c r="J30" s="117"/>
      <c r="K30" s="91"/>
      <c r="L30" s="118"/>
      <c r="M30" s="92"/>
    </row>
    <row r="31" spans="1:13" ht="11.25" customHeight="1">
      <c r="A31" s="110" t="s">
        <v>109</v>
      </c>
      <c r="B31" s="110" t="s">
        <v>110</v>
      </c>
      <c r="C31" s="119">
        <v>11</v>
      </c>
      <c r="D31" s="120">
        <v>1269.0999999999999</v>
      </c>
      <c r="E31" s="120">
        <v>115368.3</v>
      </c>
      <c r="I31" s="90"/>
      <c r="J31" s="117"/>
      <c r="K31" s="91"/>
      <c r="L31" s="118"/>
      <c r="M31" s="92"/>
    </row>
    <row r="32" spans="1:13" ht="11.25" customHeight="1">
      <c r="A32" s="110" t="s">
        <v>111</v>
      </c>
      <c r="B32" s="110" t="s">
        <v>112</v>
      </c>
      <c r="C32" s="119">
        <v>0</v>
      </c>
      <c r="D32" s="120">
        <v>0</v>
      </c>
      <c r="E32" s="120">
        <v>0</v>
      </c>
      <c r="I32" s="90"/>
      <c r="J32" s="117"/>
      <c r="K32" s="91"/>
      <c r="L32" s="118"/>
      <c r="M32" s="92"/>
    </row>
    <row r="33" spans="1:13" ht="11.25" customHeight="1">
      <c r="A33" s="110" t="s">
        <v>113</v>
      </c>
      <c r="B33" s="110" t="s">
        <v>114</v>
      </c>
      <c r="C33" s="119">
        <v>0</v>
      </c>
      <c r="D33" s="120">
        <v>0</v>
      </c>
      <c r="E33" s="120">
        <v>0</v>
      </c>
      <c r="I33" s="90"/>
      <c r="J33" s="117"/>
      <c r="K33" s="91"/>
      <c r="L33" s="118"/>
      <c r="M33" s="92"/>
    </row>
    <row r="34" spans="1:13" ht="11.25" customHeight="1">
      <c r="A34" s="110" t="s">
        <v>115</v>
      </c>
      <c r="B34" s="110" t="s">
        <v>116</v>
      </c>
      <c r="C34" s="119">
        <v>0</v>
      </c>
      <c r="D34" s="120">
        <v>0</v>
      </c>
      <c r="E34" s="120">
        <v>0</v>
      </c>
      <c r="I34" s="90"/>
      <c r="J34" s="117"/>
      <c r="K34" s="91"/>
      <c r="L34" s="118"/>
      <c r="M34" s="92"/>
    </row>
    <row r="35" spans="1:13" ht="11.25" customHeight="1">
      <c r="A35" s="110" t="s">
        <v>117</v>
      </c>
      <c r="B35" s="110" t="s">
        <v>118</v>
      </c>
      <c r="C35" s="119">
        <v>0</v>
      </c>
      <c r="D35" s="120">
        <v>0</v>
      </c>
      <c r="E35" s="120">
        <v>0</v>
      </c>
      <c r="I35" s="90"/>
      <c r="J35" s="117"/>
      <c r="K35" s="91"/>
      <c r="L35" s="118"/>
      <c r="M35" s="92"/>
    </row>
    <row r="36" spans="1:13" ht="11.25" customHeight="1">
      <c r="A36" s="110" t="s">
        <v>119</v>
      </c>
      <c r="B36" s="110" t="s">
        <v>120</v>
      </c>
      <c r="C36" s="119">
        <v>1</v>
      </c>
      <c r="D36" s="120">
        <v>117.4</v>
      </c>
      <c r="E36" s="120">
        <v>117365.3</v>
      </c>
      <c r="I36" s="90"/>
      <c r="J36" s="117"/>
      <c r="K36" s="91"/>
      <c r="L36" s="118"/>
      <c r="M36" s="92"/>
    </row>
    <row r="37" spans="1:13" ht="11.25" customHeight="1">
      <c r="A37" s="110" t="s">
        <v>121</v>
      </c>
      <c r="B37" s="110" t="s">
        <v>122</v>
      </c>
      <c r="C37" s="119">
        <v>0</v>
      </c>
      <c r="D37" s="120">
        <v>0</v>
      </c>
      <c r="E37" s="120">
        <v>0</v>
      </c>
      <c r="I37" s="90"/>
      <c r="J37" s="117"/>
      <c r="K37" s="91"/>
      <c r="L37" s="118"/>
      <c r="M37" s="92"/>
    </row>
    <row r="38" spans="1:13" ht="11.25" customHeight="1">
      <c r="A38" s="110" t="s">
        <v>123</v>
      </c>
      <c r="B38" s="110" t="s">
        <v>124</v>
      </c>
      <c r="C38" s="119">
        <v>2</v>
      </c>
      <c r="D38" s="120">
        <v>126.9</v>
      </c>
      <c r="E38" s="120">
        <v>63466.8</v>
      </c>
      <c r="I38" s="90"/>
      <c r="J38" s="117"/>
      <c r="K38" s="91"/>
      <c r="L38" s="118"/>
      <c r="M38" s="92"/>
    </row>
    <row r="39" spans="1:13" ht="11.25" customHeight="1">
      <c r="A39" s="115" t="s">
        <v>125</v>
      </c>
      <c r="B39" s="116"/>
      <c r="C39" s="119">
        <v>14</v>
      </c>
      <c r="D39" s="120">
        <v>1513.3</v>
      </c>
      <c r="E39" s="120">
        <v>108096.4</v>
      </c>
    </row>
  </sheetData>
  <mergeCells count="38">
    <mergeCell ref="E29:E30"/>
    <mergeCell ref="A39:B39"/>
    <mergeCell ref="H16:H17"/>
    <mergeCell ref="I16:I17"/>
    <mergeCell ref="J16:J17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F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D11" sqref="D11"/>
    </sheetView>
  </sheetViews>
  <sheetFormatPr defaultColWidth="9.33203125" defaultRowHeight="12.75"/>
  <cols>
    <col min="1" max="1" width="4" style="122" customWidth="1"/>
    <col min="2" max="2" width="33" style="122" customWidth="1"/>
    <col min="3" max="3" width="11" style="122" customWidth="1"/>
    <col min="4" max="4" width="14.1640625" style="122" customWidth="1"/>
    <col min="5" max="5" width="10.33203125" style="122" customWidth="1"/>
    <col min="6" max="6" width="11" style="122" customWidth="1"/>
    <col min="7" max="7" width="14.1640625" style="122" customWidth="1"/>
    <col min="8" max="8" width="10.33203125" style="122" customWidth="1"/>
    <col min="9" max="9" width="11" style="122" customWidth="1"/>
    <col min="10" max="10" width="14.1640625" style="122" customWidth="1"/>
    <col min="11" max="11" width="10.33203125" style="122" customWidth="1"/>
    <col min="12" max="12" width="9.33203125" style="122" hidden="1" customWidth="1"/>
    <col min="13" max="13" width="9.33203125" style="123" hidden="1" customWidth="1"/>
    <col min="14" max="14" width="9.33203125" style="122" hidden="1" customWidth="1"/>
    <col min="15" max="15" width="9.33203125" style="123" hidden="1" customWidth="1"/>
    <col min="16" max="16" width="9.33203125" style="122"/>
    <col min="17" max="17" width="13.1640625" style="122" customWidth="1"/>
    <col min="18" max="16384" width="9.33203125" style="122"/>
  </cols>
  <sheetData>
    <row r="1" spans="1:11">
      <c r="A1" s="99" t="s">
        <v>143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1" ht="23.25" customHeight="1">
      <c r="A2" s="101" t="s">
        <v>103</v>
      </c>
      <c r="B2" s="101" t="s">
        <v>104</v>
      </c>
      <c r="C2" s="104" t="s">
        <v>105</v>
      </c>
      <c r="D2" s="105"/>
      <c r="E2" s="105"/>
      <c r="F2" s="104" t="s">
        <v>134</v>
      </c>
      <c r="G2" s="105"/>
      <c r="H2" s="106"/>
      <c r="I2" s="104" t="s">
        <v>135</v>
      </c>
      <c r="J2" s="105"/>
      <c r="K2" s="106"/>
    </row>
    <row r="3" spans="1:11" ht="28.5" customHeight="1">
      <c r="A3" s="103"/>
      <c r="B3" s="103"/>
      <c r="C3" s="101" t="s">
        <v>106</v>
      </c>
      <c r="D3" s="101" t="s">
        <v>107</v>
      </c>
      <c r="E3" s="101" t="s">
        <v>108</v>
      </c>
      <c r="F3" s="101" t="s">
        <v>106</v>
      </c>
      <c r="G3" s="101" t="s">
        <v>107</v>
      </c>
      <c r="H3" s="101" t="s">
        <v>108</v>
      </c>
      <c r="I3" s="101" t="s">
        <v>106</v>
      </c>
      <c r="J3" s="101" t="s">
        <v>107</v>
      </c>
      <c r="K3" s="101" t="s">
        <v>108</v>
      </c>
    </row>
    <row r="4" spans="1:11" ht="21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</row>
    <row r="5" spans="1:11">
      <c r="A5" s="110" t="s">
        <v>109</v>
      </c>
      <c r="B5" s="110" t="s">
        <v>110</v>
      </c>
      <c r="C5" s="119">
        <v>24262</v>
      </c>
      <c r="D5" s="124">
        <v>135162.73000000001</v>
      </c>
      <c r="E5" s="124">
        <v>5571</v>
      </c>
      <c r="F5" s="119">
        <v>89</v>
      </c>
      <c r="G5" s="124">
        <v>136.80000000000001</v>
      </c>
      <c r="H5" s="124">
        <v>1537.1</v>
      </c>
      <c r="I5" s="119">
        <v>2234</v>
      </c>
      <c r="J5" s="124">
        <v>5797.2</v>
      </c>
      <c r="K5" s="124">
        <v>2595</v>
      </c>
    </row>
    <row r="6" spans="1:11">
      <c r="A6" s="110" t="s">
        <v>111</v>
      </c>
      <c r="B6" s="110" t="s">
        <v>112</v>
      </c>
      <c r="C6" s="119">
        <v>2587</v>
      </c>
      <c r="D6" s="124">
        <v>12395.01</v>
      </c>
      <c r="E6" s="124">
        <v>4791.3</v>
      </c>
      <c r="F6" s="119">
        <v>13</v>
      </c>
      <c r="G6" s="124">
        <v>22.3</v>
      </c>
      <c r="H6" s="124">
        <v>1712.6</v>
      </c>
      <c r="I6" s="119">
        <v>250</v>
      </c>
      <c r="J6" s="124">
        <v>648.79999999999995</v>
      </c>
      <c r="K6" s="124">
        <v>2595</v>
      </c>
    </row>
    <row r="7" spans="1:11">
      <c r="A7" s="110" t="s">
        <v>113</v>
      </c>
      <c r="B7" s="110" t="s">
        <v>114</v>
      </c>
      <c r="C7" s="119">
        <v>3583</v>
      </c>
      <c r="D7" s="124">
        <v>16541.59</v>
      </c>
      <c r="E7" s="124">
        <v>4616.7</v>
      </c>
      <c r="F7" s="119">
        <v>5</v>
      </c>
      <c r="G7" s="124">
        <v>8.1</v>
      </c>
      <c r="H7" s="124">
        <v>1621.5</v>
      </c>
      <c r="I7" s="119">
        <v>517</v>
      </c>
      <c r="J7" s="124">
        <v>1341.6</v>
      </c>
      <c r="K7" s="124">
        <v>2595</v>
      </c>
    </row>
    <row r="8" spans="1:11">
      <c r="A8" s="110" t="s">
        <v>115</v>
      </c>
      <c r="B8" s="110" t="s">
        <v>116</v>
      </c>
      <c r="C8" s="119">
        <v>3823</v>
      </c>
      <c r="D8" s="124">
        <v>16943.23</v>
      </c>
      <c r="E8" s="124">
        <v>4431.8999999999996</v>
      </c>
      <c r="F8" s="119">
        <v>18</v>
      </c>
      <c r="G8" s="124">
        <v>27.7</v>
      </c>
      <c r="H8" s="124">
        <v>1539.6</v>
      </c>
      <c r="I8" s="119">
        <v>477</v>
      </c>
      <c r="J8" s="124">
        <v>1237.8</v>
      </c>
      <c r="K8" s="124">
        <v>2595</v>
      </c>
    </row>
    <row r="9" spans="1:11">
      <c r="A9" s="110" t="s">
        <v>117</v>
      </c>
      <c r="B9" s="110" t="s">
        <v>118</v>
      </c>
      <c r="C9" s="119">
        <v>6148</v>
      </c>
      <c r="D9" s="124">
        <v>28065.03</v>
      </c>
      <c r="E9" s="124">
        <v>4564.8999999999996</v>
      </c>
      <c r="F9" s="119">
        <v>43</v>
      </c>
      <c r="G9" s="124">
        <v>61.5</v>
      </c>
      <c r="H9" s="124">
        <v>1430.3</v>
      </c>
      <c r="I9" s="119">
        <v>806</v>
      </c>
      <c r="J9" s="124">
        <v>2091.6</v>
      </c>
      <c r="K9" s="124">
        <v>2595</v>
      </c>
    </row>
    <row r="10" spans="1:11">
      <c r="A10" s="110" t="s">
        <v>119</v>
      </c>
      <c r="B10" s="110" t="s">
        <v>120</v>
      </c>
      <c r="C10" s="119">
        <v>3764</v>
      </c>
      <c r="D10" s="124">
        <v>18281.740000000002</v>
      </c>
      <c r="E10" s="124">
        <v>4857</v>
      </c>
      <c r="F10" s="119">
        <v>23</v>
      </c>
      <c r="G10" s="124">
        <v>36.299999999999997</v>
      </c>
      <c r="H10" s="124">
        <v>1576.6</v>
      </c>
      <c r="I10" s="119">
        <v>420</v>
      </c>
      <c r="J10" s="124">
        <v>1089.9000000000001</v>
      </c>
      <c r="K10" s="124">
        <v>2595</v>
      </c>
    </row>
    <row r="11" spans="1:11">
      <c r="A11" s="110" t="s">
        <v>121</v>
      </c>
      <c r="B11" s="110" t="s">
        <v>122</v>
      </c>
      <c r="C11" s="119">
        <v>5750</v>
      </c>
      <c r="D11" s="124">
        <v>26376.71</v>
      </c>
      <c r="E11" s="124">
        <v>4587.3</v>
      </c>
      <c r="F11" s="119">
        <v>25</v>
      </c>
      <c r="G11" s="124">
        <v>39</v>
      </c>
      <c r="H11" s="124">
        <v>1559.8</v>
      </c>
      <c r="I11" s="119">
        <v>806</v>
      </c>
      <c r="J11" s="124">
        <v>2091.6</v>
      </c>
      <c r="K11" s="124">
        <v>2595</v>
      </c>
    </row>
    <row r="12" spans="1:11">
      <c r="A12" s="110" t="s">
        <v>123</v>
      </c>
      <c r="B12" s="110" t="s">
        <v>124</v>
      </c>
      <c r="C12" s="119">
        <v>8197</v>
      </c>
      <c r="D12" s="124">
        <v>38577.050000000003</v>
      </c>
      <c r="E12" s="124">
        <v>4706.2</v>
      </c>
      <c r="F12" s="119">
        <v>28</v>
      </c>
      <c r="G12" s="124">
        <v>46</v>
      </c>
      <c r="H12" s="124">
        <v>1642.5</v>
      </c>
      <c r="I12" s="119">
        <v>1233</v>
      </c>
      <c r="J12" s="124">
        <v>3199.6</v>
      </c>
      <c r="K12" s="124">
        <v>2595</v>
      </c>
    </row>
    <row r="13" spans="1:11">
      <c r="A13" s="115" t="s">
        <v>125</v>
      </c>
      <c r="B13" s="116"/>
      <c r="C13" s="119">
        <v>58115</v>
      </c>
      <c r="D13" s="124">
        <v>292343</v>
      </c>
      <c r="E13" s="124">
        <v>5030.5</v>
      </c>
      <c r="F13" s="119">
        <v>245</v>
      </c>
      <c r="G13" s="124">
        <v>379.4</v>
      </c>
      <c r="H13" s="124">
        <v>1548.7</v>
      </c>
      <c r="I13" s="119">
        <v>6743</v>
      </c>
      <c r="J13" s="124">
        <v>17498.099999999999</v>
      </c>
      <c r="K13" s="124">
        <v>2595</v>
      </c>
    </row>
    <row r="14" spans="1:11">
      <c r="A14" s="92"/>
      <c r="B14" s="92"/>
      <c r="C14" s="92"/>
      <c r="D14" s="92"/>
      <c r="E14" s="92"/>
      <c r="F14" s="92"/>
      <c r="G14" s="92"/>
      <c r="H14" s="92"/>
      <c r="I14" s="92"/>
      <c r="J14" s="92"/>
      <c r="K14" s="92"/>
    </row>
    <row r="15" spans="1:11" ht="22.5" customHeight="1">
      <c r="A15" s="101" t="s">
        <v>103</v>
      </c>
      <c r="B15" s="101" t="s">
        <v>104</v>
      </c>
      <c r="C15" s="104" t="s">
        <v>136</v>
      </c>
      <c r="D15" s="105"/>
      <c r="E15" s="106"/>
      <c r="F15" s="104" t="s">
        <v>144</v>
      </c>
      <c r="G15" s="105"/>
      <c r="H15" s="106"/>
      <c r="I15" s="104" t="s">
        <v>87</v>
      </c>
      <c r="J15" s="105"/>
      <c r="K15" s="106"/>
    </row>
    <row r="16" spans="1:11" ht="12.75" customHeight="1">
      <c r="A16" s="103"/>
      <c r="B16" s="103"/>
      <c r="C16" s="101" t="s">
        <v>106</v>
      </c>
      <c r="D16" s="101" t="s">
        <v>107</v>
      </c>
      <c r="E16" s="101" t="s">
        <v>108</v>
      </c>
      <c r="F16" s="101" t="s">
        <v>106</v>
      </c>
      <c r="G16" s="101" t="s">
        <v>107</v>
      </c>
      <c r="H16" s="101" t="s">
        <v>108</v>
      </c>
      <c r="I16" s="101" t="s">
        <v>106</v>
      </c>
      <c r="J16" s="101" t="s">
        <v>107</v>
      </c>
      <c r="K16" s="101" t="s">
        <v>108</v>
      </c>
    </row>
    <row r="17" spans="1:11" ht="39.75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1:11">
      <c r="A18" s="110" t="s">
        <v>109</v>
      </c>
      <c r="B18" s="110" t="s">
        <v>110</v>
      </c>
      <c r="C18" s="119">
        <v>21939</v>
      </c>
      <c r="D18" s="124">
        <v>129228.7</v>
      </c>
      <c r="E18" s="124">
        <v>5890.4</v>
      </c>
      <c r="F18" s="119">
        <v>0</v>
      </c>
      <c r="G18" s="124">
        <v>0</v>
      </c>
      <c r="H18" s="124">
        <v>0</v>
      </c>
      <c r="I18" s="119">
        <v>0</v>
      </c>
      <c r="J18" s="124">
        <v>0</v>
      </c>
      <c r="K18" s="124">
        <v>0</v>
      </c>
    </row>
    <row r="19" spans="1:11">
      <c r="A19" s="110" t="s">
        <v>111</v>
      </c>
      <c r="B19" s="110" t="s">
        <v>112</v>
      </c>
      <c r="C19" s="119">
        <v>2324</v>
      </c>
      <c r="D19" s="124">
        <v>11724</v>
      </c>
      <c r="E19" s="124">
        <v>5044.7</v>
      </c>
      <c r="F19" s="119">
        <v>0</v>
      </c>
      <c r="G19" s="124">
        <v>0</v>
      </c>
      <c r="H19" s="124">
        <v>0</v>
      </c>
      <c r="I19" s="119">
        <v>0</v>
      </c>
      <c r="J19" s="124">
        <v>0</v>
      </c>
      <c r="K19" s="124">
        <v>0</v>
      </c>
    </row>
    <row r="20" spans="1:11">
      <c r="A20" s="110" t="s">
        <v>113</v>
      </c>
      <c r="B20" s="110" t="s">
        <v>114</v>
      </c>
      <c r="C20" s="119">
        <v>3061</v>
      </c>
      <c r="D20" s="124">
        <v>15191.9</v>
      </c>
      <c r="E20" s="124">
        <v>4963</v>
      </c>
      <c r="F20" s="119">
        <v>0</v>
      </c>
      <c r="G20" s="124">
        <v>0</v>
      </c>
      <c r="H20" s="124">
        <v>0</v>
      </c>
      <c r="I20" s="119">
        <v>0</v>
      </c>
      <c r="J20" s="124">
        <v>0</v>
      </c>
      <c r="K20" s="124">
        <v>0</v>
      </c>
    </row>
    <row r="21" spans="1:11">
      <c r="A21" s="110" t="s">
        <v>115</v>
      </c>
      <c r="B21" s="110" t="s">
        <v>116</v>
      </c>
      <c r="C21" s="119">
        <v>3328</v>
      </c>
      <c r="D21" s="124">
        <v>15677.7</v>
      </c>
      <c r="E21" s="124">
        <v>4710.8</v>
      </c>
      <c r="F21" s="119">
        <v>0</v>
      </c>
      <c r="G21" s="124">
        <v>0</v>
      </c>
      <c r="H21" s="124">
        <v>0</v>
      </c>
      <c r="I21" s="119">
        <v>0</v>
      </c>
      <c r="J21" s="124">
        <v>0</v>
      </c>
      <c r="K21" s="124">
        <v>0</v>
      </c>
    </row>
    <row r="22" spans="1:11">
      <c r="A22" s="110" t="s">
        <v>117</v>
      </c>
      <c r="B22" s="110" t="s">
        <v>118</v>
      </c>
      <c r="C22" s="119">
        <v>5299</v>
      </c>
      <c r="D22" s="124">
        <v>25912</v>
      </c>
      <c r="E22" s="124">
        <v>4890</v>
      </c>
      <c r="F22" s="119">
        <v>0</v>
      </c>
      <c r="G22" s="124">
        <v>0</v>
      </c>
      <c r="H22" s="124">
        <v>0</v>
      </c>
      <c r="I22" s="119">
        <v>0</v>
      </c>
      <c r="J22" s="124">
        <v>0</v>
      </c>
      <c r="K22" s="124">
        <v>0</v>
      </c>
    </row>
    <row r="23" spans="1:11">
      <c r="A23" s="110" t="s">
        <v>119</v>
      </c>
      <c r="B23" s="110" t="s">
        <v>120</v>
      </c>
      <c r="C23" s="119">
        <v>3321</v>
      </c>
      <c r="D23" s="124">
        <v>17155.599999999999</v>
      </c>
      <c r="E23" s="124">
        <v>5165.8</v>
      </c>
      <c r="F23" s="119">
        <v>0</v>
      </c>
      <c r="G23" s="124">
        <v>0</v>
      </c>
      <c r="H23" s="124">
        <v>0</v>
      </c>
      <c r="I23" s="119">
        <v>0</v>
      </c>
      <c r="J23" s="124">
        <v>0</v>
      </c>
      <c r="K23" s="124">
        <v>0</v>
      </c>
    </row>
    <row r="24" spans="1:11">
      <c r="A24" s="110" t="s">
        <v>121</v>
      </c>
      <c r="B24" s="110" t="s">
        <v>122</v>
      </c>
      <c r="C24" s="119">
        <v>4919</v>
      </c>
      <c r="D24" s="124">
        <v>24246.1</v>
      </c>
      <c r="E24" s="124">
        <v>4929.1000000000004</v>
      </c>
      <c r="F24" s="119">
        <v>0</v>
      </c>
      <c r="G24" s="124">
        <v>0</v>
      </c>
      <c r="H24" s="124">
        <v>0</v>
      </c>
      <c r="I24" s="119">
        <v>0</v>
      </c>
      <c r="J24" s="124">
        <v>0</v>
      </c>
      <c r="K24" s="124">
        <v>0</v>
      </c>
    </row>
    <row r="25" spans="1:11">
      <c r="A25" s="110" t="s">
        <v>123</v>
      </c>
      <c r="B25" s="110" t="s">
        <v>124</v>
      </c>
      <c r="C25" s="119">
        <v>6936</v>
      </c>
      <c r="D25" s="124">
        <v>35331.4</v>
      </c>
      <c r="E25" s="124">
        <v>5093.8999999999996</v>
      </c>
      <c r="F25" s="119">
        <v>0</v>
      </c>
      <c r="G25" s="124">
        <v>0</v>
      </c>
      <c r="H25" s="124">
        <v>0</v>
      </c>
      <c r="I25" s="119">
        <v>0</v>
      </c>
      <c r="J25" s="124">
        <v>0</v>
      </c>
      <c r="K25" s="124">
        <v>0</v>
      </c>
    </row>
    <row r="26" spans="1:11">
      <c r="A26" s="115" t="s">
        <v>125</v>
      </c>
      <c r="B26" s="116"/>
      <c r="C26" s="119">
        <v>51127</v>
      </c>
      <c r="D26" s="124">
        <v>274467.40000000002</v>
      </c>
      <c r="E26" s="124">
        <v>5368.3</v>
      </c>
      <c r="F26" s="119">
        <v>0</v>
      </c>
      <c r="G26" s="124">
        <v>0</v>
      </c>
      <c r="H26" s="124">
        <v>0</v>
      </c>
      <c r="I26" s="119">
        <v>0</v>
      </c>
      <c r="J26" s="124">
        <v>0</v>
      </c>
      <c r="K26" s="124">
        <v>0</v>
      </c>
    </row>
    <row r="27" spans="1:11">
      <c r="A27" s="92"/>
      <c r="B27" s="92"/>
      <c r="C27" s="92"/>
      <c r="D27" s="92"/>
      <c r="E27" s="92"/>
      <c r="F27" s="92"/>
      <c r="G27" s="92"/>
      <c r="H27" s="92"/>
      <c r="I27" s="92"/>
      <c r="J27" s="92"/>
      <c r="K27" s="92"/>
    </row>
    <row r="28" spans="1:11">
      <c r="A28" s="92"/>
      <c r="B28" s="92"/>
      <c r="C28" s="92"/>
      <c r="D28" s="92"/>
      <c r="E28" s="92"/>
      <c r="F28" s="92"/>
      <c r="G28" s="92"/>
      <c r="H28" s="92"/>
      <c r="I28" s="92"/>
      <c r="J28" s="92"/>
      <c r="K28" s="92"/>
    </row>
    <row r="29" spans="1:11">
      <c r="A29" s="92"/>
      <c r="B29" s="92"/>
      <c r="C29" s="92"/>
      <c r="D29" s="92"/>
      <c r="E29" s="92"/>
      <c r="F29" s="92"/>
      <c r="G29" s="92"/>
      <c r="H29" s="92"/>
      <c r="I29" s="92"/>
      <c r="J29" s="92"/>
      <c r="K29" s="92"/>
    </row>
    <row r="30" spans="1:11">
      <c r="A30" s="92"/>
      <c r="B30" s="92"/>
      <c r="C30" s="92"/>
      <c r="D30" s="92"/>
      <c r="E30" s="92"/>
      <c r="F30" s="92"/>
      <c r="G30" s="92"/>
      <c r="H30" s="92"/>
      <c r="I30" s="92"/>
      <c r="J30" s="92"/>
      <c r="K30" s="92"/>
    </row>
    <row r="31" spans="1:11">
      <c r="A31" s="92"/>
      <c r="B31" s="92"/>
      <c r="C31" s="92"/>
      <c r="D31" s="92"/>
      <c r="E31" s="92"/>
      <c r="F31" s="92"/>
      <c r="G31" s="92"/>
      <c r="H31" s="92"/>
      <c r="I31" s="92"/>
      <c r="J31" s="92"/>
      <c r="K31" s="92"/>
    </row>
    <row r="32" spans="1:11">
      <c r="A32" s="92"/>
      <c r="B32" s="92"/>
      <c r="C32" s="92"/>
      <c r="D32" s="92"/>
      <c r="E32" s="92"/>
      <c r="F32" s="92"/>
      <c r="G32" s="92"/>
      <c r="H32" s="92"/>
      <c r="I32" s="92"/>
      <c r="J32" s="92"/>
      <c r="K32" s="92"/>
    </row>
  </sheetData>
  <mergeCells count="31"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5pf_titul</vt:lpstr>
      <vt:lpstr>5pf</vt:lpstr>
      <vt:lpstr>5pf Контроль</vt:lpstr>
      <vt:lpstr>Додаток 1</vt:lpstr>
      <vt:lpstr>Додаток 2</vt:lpstr>
      <vt:lpstr>Додаток 3</vt:lpstr>
      <vt:lpstr>5pf_titul (раб)</vt:lpstr>
      <vt:lpstr>5pf (раб)</vt:lpstr>
      <vt:lpstr>5pf (раб) Контроль</vt:lpstr>
      <vt:lpstr>Додаток 1 (раб)</vt:lpstr>
      <vt:lpstr>Додаток 2 (раб)</vt:lpstr>
      <vt:lpstr>Додаток 3 (раб)</vt:lpstr>
      <vt:lpstr>'5pf'!Заголовки_для_печати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Prokopenko</cp:lastModifiedBy>
  <cp:lastPrinted>2016-10-18T14:19:06Z</cp:lastPrinted>
  <dcterms:created xsi:type="dcterms:W3CDTF">2026-01-02T09:48:11Z</dcterms:created>
  <dcterms:modified xsi:type="dcterms:W3CDTF">2026-01-02T09:56:34Z</dcterms:modified>
</cp:coreProperties>
</file>